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5180" windowHeight="8832" activeTab="2"/>
  </bookViews>
  <sheets>
    <sheet name="(прил.1 отчет об исполнении)" sheetId="7" r:id="rId1"/>
    <sheet name="расходы2017" sheetId="1" state="hidden" r:id="rId2"/>
    <sheet name="(прил.2 отчет об исполнении)" sheetId="6" r:id="rId3"/>
    <sheet name="(прил.3 отчет об исполнении)" sheetId="2" r:id="rId4"/>
    <sheet name="(прил.4 отчет об исполнении)" sheetId="20" r:id="rId5"/>
  </sheets>
  <calcPr calcId="125725"/>
</workbook>
</file>

<file path=xl/calcChain.xml><?xml version="1.0" encoding="utf-8"?>
<calcChain xmlns="http://schemas.openxmlformats.org/spreadsheetml/2006/main">
  <c r="F6" i="7"/>
  <c r="F7"/>
  <c r="F8"/>
  <c r="F9"/>
  <c r="F10"/>
  <c r="F11"/>
  <c r="F12"/>
  <c r="F13"/>
  <c r="F14"/>
  <c r="F15"/>
  <c r="F16"/>
  <c r="F17"/>
  <c r="F18"/>
  <c r="F19"/>
  <c r="F20"/>
  <c r="F24"/>
  <c r="F25"/>
  <c r="F26"/>
  <c r="F27"/>
  <c r="F28"/>
  <c r="F29"/>
  <c r="F30"/>
  <c r="F31"/>
  <c r="F32"/>
  <c r="F33"/>
  <c r="F34"/>
  <c r="F35"/>
  <c r="F36"/>
  <c r="F37"/>
  <c r="F39"/>
  <c r="F40"/>
  <c r="F48"/>
  <c r="F49"/>
  <c r="F50"/>
  <c r="F51"/>
  <c r="F52"/>
  <c r="F53"/>
  <c r="F54"/>
  <c r="F55"/>
  <c r="F56"/>
  <c r="F57"/>
  <c r="F58"/>
  <c r="F59"/>
  <c r="F60"/>
  <c r="F61"/>
  <c r="F67"/>
  <c r="F5"/>
  <c r="E67"/>
  <c r="I7" i="6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6"/>
  <c r="H158"/>
  <c r="H162"/>
  <c r="H153"/>
  <c r="H135"/>
  <c r="H128"/>
  <c r="H121"/>
  <c r="H108"/>
  <c r="H64"/>
  <c r="H58"/>
  <c r="H55"/>
  <c r="H54" s="1"/>
  <c r="H46"/>
  <c r="H45"/>
  <c r="H36"/>
  <c r="H32"/>
  <c r="H33"/>
  <c r="H17"/>
  <c r="H13"/>
  <c r="H14"/>
  <c r="H7"/>
  <c r="H6" s="1"/>
  <c r="H8"/>
  <c r="H9"/>
  <c r="H10"/>
  <c r="G7" i="2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6"/>
  <c r="F187"/>
  <c r="D11" i="20"/>
  <c r="H31" i="6" l="1"/>
  <c r="H30" s="1"/>
  <c r="H29" s="1"/>
  <c r="H196" s="1"/>
  <c r="C11" i="20"/>
  <c r="A193" i="6"/>
  <c r="F193" s="1"/>
  <c r="F6"/>
  <c r="A6"/>
  <c r="C12" i="2"/>
  <c r="C13"/>
  <c r="C14"/>
  <c r="G370" i="1"/>
  <c r="G30"/>
  <c r="G279" l="1"/>
  <c r="G36"/>
  <c r="A169" i="2"/>
  <c r="A178" i="6" s="1"/>
  <c r="F178" s="1"/>
  <c r="G102" i="1" l="1"/>
  <c r="G105"/>
  <c r="G101" l="1"/>
  <c r="G40"/>
  <c r="G69" i="6"/>
  <c r="G68" s="1"/>
  <c r="G67" s="1"/>
  <c r="A67"/>
  <c r="F67" s="1"/>
  <c r="E60" i="2"/>
  <c r="E59" s="1"/>
  <c r="A58"/>
  <c r="A61"/>
  <c r="G258" i="1"/>
  <c r="G155"/>
  <c r="G154" s="1"/>
  <c r="G153" s="1"/>
  <c r="G152" s="1"/>
  <c r="E58" i="2" s="1"/>
  <c r="D153" i="1"/>
  <c r="D154" s="1"/>
  <c r="D155" s="1"/>
  <c r="D156" s="1"/>
  <c r="G287"/>
  <c r="C58" i="2" l="1"/>
  <c r="C59" s="1"/>
  <c r="C60" s="1"/>
  <c r="D67" i="6"/>
  <c r="D68" s="1"/>
  <c r="D69" s="1"/>
  <c r="G112" i="1"/>
  <c r="D36" i="7"/>
  <c r="G313" i="1"/>
  <c r="G312" s="1"/>
  <c r="E152" i="2" s="1"/>
  <c r="E151" s="1"/>
  <c r="E150" s="1"/>
  <c r="G346" i="1"/>
  <c r="G176" i="6" s="1"/>
  <c r="G175" s="1"/>
  <c r="G174" s="1"/>
  <c r="G331" i="1"/>
  <c r="D335"/>
  <c r="G164" i="6"/>
  <c r="G163" s="1"/>
  <c r="G162" s="1"/>
  <c r="D162"/>
  <c r="D163" s="1"/>
  <c r="D164" s="1"/>
  <c r="A162"/>
  <c r="F162" s="1"/>
  <c r="C153" i="2"/>
  <c r="C154" s="1"/>
  <c r="C155" s="1"/>
  <c r="A153"/>
  <c r="B154"/>
  <c r="B155" s="1"/>
  <c r="C323" i="1"/>
  <c r="G325"/>
  <c r="G324" s="1"/>
  <c r="D323"/>
  <c r="G212"/>
  <c r="G211" s="1"/>
  <c r="D82" i="6"/>
  <c r="D83" s="1"/>
  <c r="D84" s="1"/>
  <c r="A82"/>
  <c r="F82" s="1"/>
  <c r="D79"/>
  <c r="D80" s="1"/>
  <c r="D81" s="1"/>
  <c r="A79"/>
  <c r="F79" s="1"/>
  <c r="D76"/>
  <c r="D77" s="1"/>
  <c r="D78" s="1"/>
  <c r="A76"/>
  <c r="F76" s="1"/>
  <c r="A73"/>
  <c r="F73" s="1"/>
  <c r="D73"/>
  <c r="D74" s="1"/>
  <c r="D75" s="1"/>
  <c r="D70"/>
  <c r="D71" s="1"/>
  <c r="D72" s="1"/>
  <c r="A70"/>
  <c r="F70" s="1"/>
  <c r="D166"/>
  <c r="D167" s="1"/>
  <c r="D168" s="1"/>
  <c r="C168"/>
  <c r="C167"/>
  <c r="C166"/>
  <c r="A166"/>
  <c r="F166" s="1"/>
  <c r="C157" i="2"/>
  <c r="C158" s="1"/>
  <c r="C159" s="1"/>
  <c r="B157"/>
  <c r="B159" s="1"/>
  <c r="A157"/>
  <c r="C334" i="1"/>
  <c r="C333"/>
  <c r="C331"/>
  <c r="C330"/>
  <c r="C329"/>
  <c r="C335" s="1"/>
  <c r="D329"/>
  <c r="A73" i="2"/>
  <c r="A70"/>
  <c r="A67"/>
  <c r="A64"/>
  <c r="C73"/>
  <c r="C74" s="1"/>
  <c r="C75" s="1"/>
  <c r="C70"/>
  <c r="C71" s="1"/>
  <c r="C72" s="1"/>
  <c r="C67"/>
  <c r="C68" s="1"/>
  <c r="C69" s="1"/>
  <c r="C64"/>
  <c r="C65" s="1"/>
  <c r="C66" s="1"/>
  <c r="C61"/>
  <c r="C62" s="1"/>
  <c r="C63" s="1"/>
  <c r="G180" i="1"/>
  <c r="D178"/>
  <c r="G175"/>
  <c r="D173"/>
  <c r="G170"/>
  <c r="D168"/>
  <c r="G165"/>
  <c r="D163"/>
  <c r="G160"/>
  <c r="G159" s="1"/>
  <c r="G158" s="1"/>
  <c r="G157" s="1"/>
  <c r="D158"/>
  <c r="D159" s="1"/>
  <c r="G226"/>
  <c r="G225" s="1"/>
  <c r="G239"/>
  <c r="G238" s="1"/>
  <c r="G48"/>
  <c r="G50"/>
  <c r="B26"/>
  <c r="C26"/>
  <c r="C27" s="1"/>
  <c r="C28" s="1"/>
  <c r="C29" s="1"/>
  <c r="C33" s="1"/>
  <c r="G32"/>
  <c r="G28"/>
  <c r="D26"/>
  <c r="G363"/>
  <c r="G79"/>
  <c r="D16" i="7"/>
  <c r="G71" i="1"/>
  <c r="G73"/>
  <c r="G97"/>
  <c r="G379"/>
  <c r="G129"/>
  <c r="E44" i="2" s="1"/>
  <c r="E43" s="1"/>
  <c r="E42" s="1"/>
  <c r="E41" s="1"/>
  <c r="G206" i="1"/>
  <c r="G110"/>
  <c r="G114"/>
  <c r="G118"/>
  <c r="G123"/>
  <c r="G293"/>
  <c r="G15"/>
  <c r="G17"/>
  <c r="G23"/>
  <c r="G64"/>
  <c r="G66"/>
  <c r="G75"/>
  <c r="G85"/>
  <c r="G93"/>
  <c r="G95"/>
  <c r="D108"/>
  <c r="G135"/>
  <c r="G140"/>
  <c r="G139" s="1"/>
  <c r="G138" s="1"/>
  <c r="G145"/>
  <c r="G150"/>
  <c r="D64" i="6"/>
  <c r="D65" s="1"/>
  <c r="D66" s="1"/>
  <c r="D148" i="1"/>
  <c r="D149" s="1"/>
  <c r="G56"/>
  <c r="G187"/>
  <c r="G193"/>
  <c r="G192" s="1"/>
  <c r="G191" s="1"/>
  <c r="G200"/>
  <c r="G199" s="1"/>
  <c r="G221"/>
  <c r="G220" s="1"/>
  <c r="G232"/>
  <c r="G246"/>
  <c r="G245" s="1"/>
  <c r="G251"/>
  <c r="G257"/>
  <c r="G266"/>
  <c r="G272"/>
  <c r="G278"/>
  <c r="G286"/>
  <c r="G300"/>
  <c r="G299" s="1"/>
  <c r="G307"/>
  <c r="G340"/>
  <c r="G173" i="6" s="1"/>
  <c r="G172" s="1"/>
  <c r="G171" s="1"/>
  <c r="G357" i="1"/>
  <c r="G369"/>
  <c r="D69"/>
  <c r="D193" i="6"/>
  <c r="D194" s="1"/>
  <c r="D195" s="1"/>
  <c r="D188"/>
  <c r="D189" s="1"/>
  <c r="D190" s="1"/>
  <c r="D179"/>
  <c r="D180" s="1"/>
  <c r="D181" s="1"/>
  <c r="D174"/>
  <c r="D175" s="1"/>
  <c r="D176" s="1"/>
  <c r="D171"/>
  <c r="D172" s="1"/>
  <c r="D173" s="1"/>
  <c r="D159"/>
  <c r="D160" s="1"/>
  <c r="D161" s="1"/>
  <c r="D155"/>
  <c r="D156" s="1"/>
  <c r="D157" s="1"/>
  <c r="D150"/>
  <c r="D151" s="1"/>
  <c r="D152" s="1"/>
  <c r="D142"/>
  <c r="D143" s="1"/>
  <c r="D144" s="1"/>
  <c r="D139"/>
  <c r="D140" s="1"/>
  <c r="D141" s="1"/>
  <c r="D136"/>
  <c r="D137" s="1"/>
  <c r="D138" s="1"/>
  <c r="D135"/>
  <c r="D132"/>
  <c r="D133" s="1"/>
  <c r="D134" s="1"/>
  <c r="D129"/>
  <c r="D130" s="1"/>
  <c r="D131" s="1"/>
  <c r="D128"/>
  <c r="D125"/>
  <c r="D126" s="1"/>
  <c r="D127" s="1"/>
  <c r="D122"/>
  <c r="D123" s="1"/>
  <c r="D124" s="1"/>
  <c r="D121"/>
  <c r="D118"/>
  <c r="D119" s="1"/>
  <c r="D120" s="1"/>
  <c r="D115"/>
  <c r="D116" s="1"/>
  <c r="D117" s="1"/>
  <c r="A115"/>
  <c r="F115" s="1"/>
  <c r="D112"/>
  <c r="D113" s="1"/>
  <c r="D114" s="1"/>
  <c r="D109"/>
  <c r="D110" s="1"/>
  <c r="D111" s="1"/>
  <c r="D108"/>
  <c r="D103"/>
  <c r="D104" s="1"/>
  <c r="D105" s="1"/>
  <c r="D99"/>
  <c r="D100" s="1"/>
  <c r="D101" s="1"/>
  <c r="D95"/>
  <c r="D96" s="1"/>
  <c r="D97" s="1"/>
  <c r="D90"/>
  <c r="D91" s="1"/>
  <c r="D92" s="1"/>
  <c r="D87"/>
  <c r="D88" s="1"/>
  <c r="D89" s="1"/>
  <c r="D61"/>
  <c r="D62" s="1"/>
  <c r="D63" s="1"/>
  <c r="D58"/>
  <c r="D59" s="1"/>
  <c r="D60" s="1"/>
  <c r="D55"/>
  <c r="D56" s="1"/>
  <c r="D57" s="1"/>
  <c r="D51"/>
  <c r="D52" s="1"/>
  <c r="D53" s="1"/>
  <c r="D35"/>
  <c r="D36" s="1"/>
  <c r="D37" s="1"/>
  <c r="D38" s="1"/>
  <c r="D39" s="1"/>
  <c r="D40" s="1"/>
  <c r="D41" s="1"/>
  <c r="D32"/>
  <c r="D33" s="1"/>
  <c r="D34" s="1"/>
  <c r="D16"/>
  <c r="D17" s="1"/>
  <c r="D18" s="1"/>
  <c r="D13"/>
  <c r="D14" s="1"/>
  <c r="D15" s="1"/>
  <c r="D9"/>
  <c r="D10" s="1"/>
  <c r="D11" s="1"/>
  <c r="C184" i="2"/>
  <c r="C185" s="1"/>
  <c r="C186" s="1"/>
  <c r="C179"/>
  <c r="C180" s="1"/>
  <c r="C181" s="1"/>
  <c r="D377" i="1"/>
  <c r="D378" s="1"/>
  <c r="C170" i="2"/>
  <c r="C171" s="1"/>
  <c r="C172" s="1"/>
  <c r="C165"/>
  <c r="C166" s="1"/>
  <c r="C167" s="1"/>
  <c r="C162"/>
  <c r="C163" s="1"/>
  <c r="C164" s="1"/>
  <c r="C150"/>
  <c r="C151" s="1"/>
  <c r="C152" s="1"/>
  <c r="C146"/>
  <c r="C147" s="1"/>
  <c r="C148" s="1"/>
  <c r="C141"/>
  <c r="C142" s="1"/>
  <c r="C143" s="1"/>
  <c r="C133"/>
  <c r="C134" s="1"/>
  <c r="C135" s="1"/>
  <c r="C130"/>
  <c r="C131" s="1"/>
  <c r="C132" s="1"/>
  <c r="C127"/>
  <c r="C128" s="1"/>
  <c r="C129" s="1"/>
  <c r="C126"/>
  <c r="C123"/>
  <c r="C124" s="1"/>
  <c r="C125" s="1"/>
  <c r="C120"/>
  <c r="C121" s="1"/>
  <c r="C122" s="1"/>
  <c r="C119"/>
  <c r="C116"/>
  <c r="C117" s="1"/>
  <c r="C118" s="1"/>
  <c r="C113"/>
  <c r="C114" s="1"/>
  <c r="C115" s="1"/>
  <c r="C112"/>
  <c r="C109"/>
  <c r="C110" s="1"/>
  <c r="C111" s="1"/>
  <c r="C106"/>
  <c r="C107" s="1"/>
  <c r="C108" s="1"/>
  <c r="A106"/>
  <c r="C103"/>
  <c r="C104" s="1"/>
  <c r="C105" s="1"/>
  <c r="C100"/>
  <c r="C101" s="1"/>
  <c r="C102" s="1"/>
  <c r="C99"/>
  <c r="A100"/>
  <c r="C94"/>
  <c r="C95" s="1"/>
  <c r="C96" s="1"/>
  <c r="C90"/>
  <c r="C91" s="1"/>
  <c r="C92" s="1"/>
  <c r="C86"/>
  <c r="C87" s="1"/>
  <c r="C88" s="1"/>
  <c r="C81"/>
  <c r="C82" s="1"/>
  <c r="C83" s="1"/>
  <c r="C78"/>
  <c r="C79" s="1"/>
  <c r="C80" s="1"/>
  <c r="C52"/>
  <c r="C53" s="1"/>
  <c r="C54" s="1"/>
  <c r="C49"/>
  <c r="C50" s="1"/>
  <c r="C51" s="1"/>
  <c r="C46"/>
  <c r="C47" s="1"/>
  <c r="C48" s="1"/>
  <c r="C42"/>
  <c r="C43" s="1"/>
  <c r="C44" s="1"/>
  <c r="C26"/>
  <c r="C27" s="1"/>
  <c r="C28" s="1"/>
  <c r="C29" s="1"/>
  <c r="C30" s="1"/>
  <c r="C31" s="1"/>
  <c r="C32" s="1"/>
  <c r="C23"/>
  <c r="C24" s="1"/>
  <c r="C25" s="1"/>
  <c r="C15"/>
  <c r="C16" s="1"/>
  <c r="C17" s="1"/>
  <c r="C8"/>
  <c r="C9" s="1"/>
  <c r="C10" s="1"/>
  <c r="D345" i="1"/>
  <c r="D270"/>
  <c r="D271" s="1"/>
  <c r="D185"/>
  <c r="D186" s="1"/>
  <c r="D133"/>
  <c r="D134" s="1"/>
  <c r="D145" i="6"/>
  <c r="D146" s="1"/>
  <c r="D147" s="1"/>
  <c r="C136" i="2"/>
  <c r="C137" s="1"/>
  <c r="C138" s="1"/>
  <c r="D45" i="6"/>
  <c r="D46" s="1"/>
  <c r="D47" s="1"/>
  <c r="D48" s="1"/>
  <c r="D49" s="1"/>
  <c r="D42"/>
  <c r="D43" s="1"/>
  <c r="D44" s="1"/>
  <c r="C36" i="2"/>
  <c r="C37" s="1"/>
  <c r="C38" s="1"/>
  <c r="C39" s="1"/>
  <c r="C40" s="1"/>
  <c r="C33"/>
  <c r="C34" s="1"/>
  <c r="C35" s="1"/>
  <c r="D62" i="1"/>
  <c r="D13"/>
  <c r="D14" s="1"/>
  <c r="D15" s="1"/>
  <c r="A32" i="6"/>
  <c r="F32" s="1"/>
  <c r="G15"/>
  <c r="G14" s="1"/>
  <c r="G13" s="1"/>
  <c r="D21" i="1"/>
  <c r="D22" s="1"/>
  <c r="A184" i="2"/>
  <c r="A188" i="6"/>
  <c r="F188" s="1"/>
  <c r="A179" i="2"/>
  <c r="A179" i="6"/>
  <c r="F179" s="1"/>
  <c r="A170" i="2"/>
  <c r="D368" i="1"/>
  <c r="D355"/>
  <c r="A174" i="6"/>
  <c r="F174" s="1"/>
  <c r="A165" i="2"/>
  <c r="D339" i="1"/>
  <c r="D311"/>
  <c r="D305"/>
  <c r="A159" i="6"/>
  <c r="F159" s="1"/>
  <c r="A150" i="2"/>
  <c r="A155" i="6"/>
  <c r="F155" s="1"/>
  <c r="A146" i="2"/>
  <c r="D298" i="1"/>
  <c r="A150" i="6"/>
  <c r="F150" s="1"/>
  <c r="A141" i="2"/>
  <c r="D291" i="1"/>
  <c r="D285"/>
  <c r="A142" i="6"/>
  <c r="F142" s="1"/>
  <c r="A133" i="2"/>
  <c r="D277" i="1"/>
  <c r="A136" i="6"/>
  <c r="F136" s="1"/>
  <c r="A127" i="2"/>
  <c r="A135" i="6"/>
  <c r="F135" s="1"/>
  <c r="A126" i="2"/>
  <c r="A129" i="6"/>
  <c r="F129" s="1"/>
  <c r="A120" i="2"/>
  <c r="A128" i="6"/>
  <c r="F128" s="1"/>
  <c r="A119" i="2"/>
  <c r="D264" i="1"/>
  <c r="D256"/>
  <c r="D257" s="1"/>
  <c r="A125" i="6"/>
  <c r="F125" s="1"/>
  <c r="A116" i="2"/>
  <c r="D249" i="1"/>
  <c r="D244"/>
  <c r="A121" i="6"/>
  <c r="F121" s="1"/>
  <c r="A112" i="2"/>
  <c r="D237" i="1"/>
  <c r="D238" s="1"/>
  <c r="D230"/>
  <c r="D224"/>
  <c r="D219"/>
  <c r="A109" i="6"/>
  <c r="F109" s="1"/>
  <c r="A108"/>
  <c r="F108" s="1"/>
  <c r="A99" i="2"/>
  <c r="A103" i="6"/>
  <c r="F103" s="1"/>
  <c r="A94" i="2"/>
  <c r="A99" i="6"/>
  <c r="F99" s="1"/>
  <c r="A90" i="2"/>
  <c r="D210" i="1"/>
  <c r="D211" s="1"/>
  <c r="D204"/>
  <c r="A95" i="6"/>
  <c r="F95" s="1"/>
  <c r="A86" i="2"/>
  <c r="D198" i="1"/>
  <c r="D199" s="1"/>
  <c r="D200" s="1"/>
  <c r="D201" s="1"/>
  <c r="A90" i="6"/>
  <c r="F90" s="1"/>
  <c r="A81" i="2"/>
  <c r="A87" i="6"/>
  <c r="F87" s="1"/>
  <c r="A78" i="2"/>
  <c r="D191" i="1"/>
  <c r="D143"/>
  <c r="A58" i="6"/>
  <c r="F58" s="1"/>
  <c r="A49" i="2"/>
  <c r="D138" i="1"/>
  <c r="A55" i="6"/>
  <c r="F55" s="1"/>
  <c r="A46" i="2"/>
  <c r="D128" i="1"/>
  <c r="D129" s="1"/>
  <c r="D130" s="1"/>
  <c r="A51" i="6"/>
  <c r="F51" s="1"/>
  <c r="A42" i="2"/>
  <c r="D100" i="1"/>
  <c r="D34"/>
  <c r="A23" i="2"/>
  <c r="A29" i="6"/>
  <c r="F29" s="1"/>
  <c r="D51" i="7"/>
  <c r="D50" s="1"/>
  <c r="D55"/>
  <c r="D54" s="1"/>
  <c r="D60"/>
  <c r="D59" s="1"/>
  <c r="D31"/>
  <c r="D30" s="1"/>
  <c r="D29" s="1"/>
  <c r="D35"/>
  <c r="D33" s="1"/>
  <c r="D27"/>
  <c r="D26" s="1"/>
  <c r="D25" s="1"/>
  <c r="D24" s="1"/>
  <c r="D19"/>
  <c r="D18" s="1"/>
  <c r="D13"/>
  <c r="D7"/>
  <c r="D22"/>
  <c r="D21" s="1"/>
  <c r="D42"/>
  <c r="D45"/>
  <c r="D44" s="1"/>
  <c r="D63"/>
  <c r="D62" s="1"/>
  <c r="D65"/>
  <c r="G186" i="1"/>
  <c r="G250"/>
  <c r="G127" i="6" s="1"/>
  <c r="G126" s="1"/>
  <c r="G125" s="1"/>
  <c r="G52"/>
  <c r="G51" s="1"/>
  <c r="G50" s="1"/>
  <c r="G27" i="1" l="1"/>
  <c r="D312"/>
  <c r="D41" i="7"/>
  <c r="D53"/>
  <c r="D49" s="1"/>
  <c r="D48" s="1"/>
  <c r="D6"/>
  <c r="D5" s="1"/>
  <c r="D346" i="1"/>
  <c r="D313"/>
  <c r="D314" s="1"/>
  <c r="D315" s="1"/>
  <c r="G292"/>
  <c r="G147" i="6" s="1"/>
  <c r="G146" s="1"/>
  <c r="G145" s="1"/>
  <c r="G128" i="1"/>
  <c r="D169"/>
  <c r="D220"/>
  <c r="G14"/>
  <c r="D35"/>
  <c r="D36" s="1"/>
  <c r="G47"/>
  <c r="G46" s="1"/>
  <c r="G89" i="6"/>
  <c r="G88" s="1"/>
  <c r="G87" s="1"/>
  <c r="D144" i="1"/>
  <c r="E181" i="2"/>
  <c r="E180" s="1"/>
  <c r="E179" s="1"/>
  <c r="E178" s="1"/>
  <c r="E177" s="1"/>
  <c r="G190" i="6"/>
  <c r="G189" s="1"/>
  <c r="G188" s="1"/>
  <c r="G187" s="1"/>
  <c r="G186" s="1"/>
  <c r="E167" i="2"/>
  <c r="E166" s="1"/>
  <c r="E165" s="1"/>
  <c r="D231" i="1"/>
  <c r="D232" s="1"/>
  <c r="D233" s="1"/>
  <c r="D16"/>
  <c r="G345"/>
  <c r="G344" s="1"/>
  <c r="G356"/>
  <c r="G181" i="6" s="1"/>
  <c r="G180" s="1"/>
  <c r="G179" s="1"/>
  <c r="G178" s="1"/>
  <c r="D265" i="1"/>
  <c r="G109"/>
  <c r="G265"/>
  <c r="G264" s="1"/>
  <c r="G263" s="1"/>
  <c r="G144"/>
  <c r="D330"/>
  <c r="D331" s="1"/>
  <c r="D150"/>
  <c r="G224"/>
  <c r="E105" i="2"/>
  <c r="E104" s="1"/>
  <c r="E103" s="1"/>
  <c r="G114" i="6"/>
  <c r="G113" s="1"/>
  <c r="G112" s="1"/>
  <c r="E155" i="2"/>
  <c r="E154" s="1"/>
  <c r="E153" s="1"/>
  <c r="E149" s="1"/>
  <c r="D259" i="1"/>
  <c r="D258"/>
  <c r="D187"/>
  <c r="D188"/>
  <c r="E164" i="2"/>
  <c r="E163" s="1"/>
  <c r="E162" s="1"/>
  <c r="D179" i="1"/>
  <c r="D292"/>
  <c r="D135"/>
  <c r="G362"/>
  <c r="G185" i="6" s="1"/>
  <c r="G184" s="1"/>
  <c r="G183" s="1"/>
  <c r="G182" s="1"/>
  <c r="G55" i="1"/>
  <c r="G339"/>
  <c r="D272"/>
  <c r="D273" s="1"/>
  <c r="D275" s="1"/>
  <c r="D299"/>
  <c r="G164"/>
  <c r="E63" i="2" s="1"/>
  <c r="E62" s="1"/>
  <c r="E61" s="1"/>
  <c r="G63" i="1"/>
  <c r="G179"/>
  <c r="G178" s="1"/>
  <c r="C324"/>
  <c r="D369"/>
  <c r="D63"/>
  <c r="C32"/>
  <c r="D278"/>
  <c r="D245"/>
  <c r="D246" s="1"/>
  <c r="D247" s="1"/>
  <c r="G149"/>
  <c r="G148" s="1"/>
  <c r="E51" i="2"/>
  <c r="E50" s="1"/>
  <c r="E49" s="1"/>
  <c r="D250" i="1"/>
  <c r="G306"/>
  <c r="G305" s="1"/>
  <c r="D160"/>
  <c r="G205"/>
  <c r="G204" s="1"/>
  <c r="E102" i="2"/>
  <c r="E101" s="1"/>
  <c r="E100" s="1"/>
  <c r="G355" i="1"/>
  <c r="D379"/>
  <c r="G131" i="6"/>
  <c r="G130" s="1"/>
  <c r="G129" s="1"/>
  <c r="E122" i="2"/>
  <c r="E121" s="1"/>
  <c r="E120" s="1"/>
  <c r="G190" i="1"/>
  <c r="G378"/>
  <c r="G377" s="1"/>
  <c r="D164"/>
  <c r="D286"/>
  <c r="D356"/>
  <c r="E135" i="2"/>
  <c r="E134" s="1"/>
  <c r="E133" s="1"/>
  <c r="G144" i="6"/>
  <c r="G143" s="1"/>
  <c r="G142" s="1"/>
  <c r="G70" i="1"/>
  <c r="G111" i="6"/>
  <c r="G110" s="1"/>
  <c r="G109" s="1"/>
  <c r="G219" i="1"/>
  <c r="G368"/>
  <c r="D306"/>
  <c r="G298"/>
  <c r="E143" i="2"/>
  <c r="E142" s="1"/>
  <c r="E141" s="1"/>
  <c r="E140" s="1"/>
  <c r="E139" s="1"/>
  <c r="G152" i="6"/>
  <c r="G151" s="1"/>
  <c r="G150" s="1"/>
  <c r="G149" s="1"/>
  <c r="G148" s="1"/>
  <c r="G78" i="1"/>
  <c r="D27"/>
  <c r="B27"/>
  <c r="G72" i="6"/>
  <c r="G71" s="1"/>
  <c r="G70" s="1"/>
  <c r="D174" i="1"/>
  <c r="G330"/>
  <c r="E80" i="2"/>
  <c r="E79" s="1"/>
  <c r="E78" s="1"/>
  <c r="G185" i="1"/>
  <c r="D23"/>
  <c r="G210"/>
  <c r="G105" i="6"/>
  <c r="G104" s="1"/>
  <c r="G103" s="1"/>
  <c r="G102" s="1"/>
  <c r="E96" i="2"/>
  <c r="E95" s="1"/>
  <c r="E94" s="1"/>
  <c r="E93" s="1"/>
  <c r="G137" i="1"/>
  <c r="G174"/>
  <c r="G249"/>
  <c r="E118" i="2"/>
  <c r="E117" s="1"/>
  <c r="E116" s="1"/>
  <c r="D70" i="1"/>
  <c r="E83" i="2"/>
  <c r="E82" s="1"/>
  <c r="E81" s="1"/>
  <c r="G92" i="6"/>
  <c r="G91" s="1"/>
  <c r="G90" s="1"/>
  <c r="E10" i="2"/>
  <c r="E9" s="1"/>
  <c r="E8" s="1"/>
  <c r="E7" s="1"/>
  <c r="G13" i="1"/>
  <c r="D324"/>
  <c r="G161" i="6"/>
  <c r="G160" s="1"/>
  <c r="G159" s="1"/>
  <c r="G158" s="1"/>
  <c r="G311" i="1"/>
  <c r="G256"/>
  <c r="D109"/>
  <c r="D239"/>
  <c r="G285"/>
  <c r="G35"/>
  <c r="G22"/>
  <c r="D340"/>
  <c r="D212"/>
  <c r="D101"/>
  <c r="D104" s="1"/>
  <c r="D139"/>
  <c r="D192"/>
  <c r="D205"/>
  <c r="D225"/>
  <c r="G271"/>
  <c r="G60" i="6"/>
  <c r="G59" s="1"/>
  <c r="G58" s="1"/>
  <c r="G134" i="1"/>
  <c r="G117"/>
  <c r="G116" s="1"/>
  <c r="G170" i="6"/>
  <c r="G169" s="1"/>
  <c r="G92" i="1"/>
  <c r="G169"/>
  <c r="G323"/>
  <c r="G231"/>
  <c r="C18" i="2"/>
  <c r="C19" s="1"/>
  <c r="C20" s="1"/>
  <c r="C21" s="1"/>
  <c r="D19" i="6"/>
  <c r="D20" s="1"/>
  <c r="E132" i="2"/>
  <c r="E131" s="1"/>
  <c r="E130" s="1"/>
  <c r="G277" i="1"/>
  <c r="G141" i="6"/>
  <c r="G140" s="1"/>
  <c r="G139" s="1"/>
  <c r="G376" i="1"/>
  <c r="E186" i="2"/>
  <c r="E185" s="1"/>
  <c r="E184" s="1"/>
  <c r="E183" s="1"/>
  <c r="E182" s="1"/>
  <c r="G195" i="6"/>
  <c r="G194" s="1"/>
  <c r="G193" s="1"/>
  <c r="G192" s="1"/>
  <c r="G191" s="1"/>
  <c r="G244" i="1"/>
  <c r="E115" i="2"/>
  <c r="E114" s="1"/>
  <c r="E113" s="1"/>
  <c r="G124" i="6"/>
  <c r="G123" s="1"/>
  <c r="G122" s="1"/>
  <c r="G121" s="1"/>
  <c r="E111" i="2"/>
  <c r="E110" s="1"/>
  <c r="E109" s="1"/>
  <c r="G237" i="1"/>
  <c r="G120" i="6"/>
  <c r="G119" s="1"/>
  <c r="G118" s="1"/>
  <c r="E88" i="2"/>
  <c r="E87" s="1"/>
  <c r="E86" s="1"/>
  <c r="E85" s="1"/>
  <c r="G198" i="1"/>
  <c r="G97" i="6"/>
  <c r="G96" s="1"/>
  <c r="G95" s="1"/>
  <c r="G94" s="1"/>
  <c r="B158" i="2"/>
  <c r="D67" i="7" l="1"/>
  <c r="D145" i="1"/>
  <c r="D146" s="1"/>
  <c r="G291"/>
  <c r="E138" i="2"/>
  <c r="E137" s="1"/>
  <c r="E136" s="1"/>
  <c r="D316" i="1"/>
  <c r="D317" s="1"/>
  <c r="G163"/>
  <c r="G162" s="1"/>
  <c r="D347"/>
  <c r="D348" s="1"/>
  <c r="D110"/>
  <c r="D111" s="1"/>
  <c r="D113" s="1"/>
  <c r="G28" i="6"/>
  <c r="G27" s="1"/>
  <c r="G127" i="1"/>
  <c r="G126" s="1"/>
  <c r="G361"/>
  <c r="D274"/>
  <c r="G11" i="6"/>
  <c r="G10" s="1"/>
  <c r="G9" s="1"/>
  <c r="G8" s="1"/>
  <c r="D221" i="1"/>
  <c r="E21" i="2"/>
  <c r="E20" s="1"/>
  <c r="G75" i="6"/>
  <c r="G74" s="1"/>
  <c r="G73" s="1"/>
  <c r="G22"/>
  <c r="G21" s="1"/>
  <c r="G177"/>
  <c r="E125" i="2"/>
  <c r="E124" s="1"/>
  <c r="E123" s="1"/>
  <c r="E119" s="1"/>
  <c r="G134" i="6"/>
  <c r="G133" s="1"/>
  <c r="G132" s="1"/>
  <c r="G128" s="1"/>
  <c r="D279" i="1"/>
  <c r="C325"/>
  <c r="C326" s="1"/>
  <c r="D266"/>
  <c r="D267" s="1"/>
  <c r="E161" i="2"/>
  <c r="E160" s="1"/>
  <c r="E176"/>
  <c r="E175" s="1"/>
  <c r="E174" s="1"/>
  <c r="E173" s="1"/>
  <c r="G86" i="6"/>
  <c r="G85" s="1"/>
  <c r="D300" i="1"/>
  <c r="E172" i="2"/>
  <c r="E171" s="1"/>
  <c r="E170" s="1"/>
  <c r="E169" s="1"/>
  <c r="D170" i="1"/>
  <c r="G63" i="6"/>
  <c r="G62" s="1"/>
  <c r="G61" s="1"/>
  <c r="G143" i="1"/>
  <c r="D349"/>
  <c r="E92" i="2"/>
  <c r="E91" s="1"/>
  <c r="E90" s="1"/>
  <c r="E89" s="1"/>
  <c r="E84" s="1"/>
  <c r="E148"/>
  <c r="E147" s="1"/>
  <c r="E146" s="1"/>
  <c r="E145" s="1"/>
  <c r="D17" i="1"/>
  <c r="G157" i="6"/>
  <c r="G156" s="1"/>
  <c r="G155" s="1"/>
  <c r="G154" s="1"/>
  <c r="E75" i="2"/>
  <c r="E74" s="1"/>
  <c r="E73" s="1"/>
  <c r="E54"/>
  <c r="E53" s="1"/>
  <c r="E52" s="1"/>
  <c r="D350" i="1"/>
  <c r="D18"/>
  <c r="E77" i="2"/>
  <c r="E76" s="1"/>
  <c r="D293" i="1"/>
  <c r="D171"/>
  <c r="D261"/>
  <c r="D260"/>
  <c r="D151"/>
  <c r="G338"/>
  <c r="G223"/>
  <c r="G66" i="6"/>
  <c r="G65" s="1"/>
  <c r="G64" s="1"/>
  <c r="E57" i="2"/>
  <c r="E56" s="1"/>
  <c r="E55" s="1"/>
  <c r="D370" i="1"/>
  <c r="D372" s="1"/>
  <c r="D234"/>
  <c r="E40" i="2"/>
  <c r="E39" s="1"/>
  <c r="G34" i="6"/>
  <c r="G33" s="1"/>
  <c r="G32" s="1"/>
  <c r="G54" i="1"/>
  <c r="G26" i="6"/>
  <c r="G25" s="1"/>
  <c r="G24" s="1"/>
  <c r="G23" s="1"/>
  <c r="D189" i="1"/>
  <c r="D161"/>
  <c r="D136"/>
  <c r="D180"/>
  <c r="D251"/>
  <c r="G62"/>
  <c r="G84" i="6"/>
  <c r="G83" s="1"/>
  <c r="G82" s="1"/>
  <c r="D351" i="1"/>
  <c r="D64"/>
  <c r="E25" i="2"/>
  <c r="E24" s="1"/>
  <c r="E23" s="1"/>
  <c r="G101" i="6"/>
  <c r="G100" s="1"/>
  <c r="G99" s="1"/>
  <c r="G98" s="1"/>
  <c r="G93" s="1"/>
  <c r="E112" i="2"/>
  <c r="D226" i="1"/>
  <c r="D213"/>
  <c r="E35" i="2"/>
  <c r="E34" s="1"/>
  <c r="E33" s="1"/>
  <c r="G44" i="6"/>
  <c r="G43" s="1"/>
  <c r="G42" s="1"/>
  <c r="G100" i="1"/>
  <c r="E17" i="2"/>
  <c r="E16" s="1"/>
  <c r="G18" i="6"/>
  <c r="G17" s="1"/>
  <c r="G26" i="1"/>
  <c r="G304"/>
  <c r="D165"/>
  <c r="D102"/>
  <c r="G147"/>
  <c r="G284"/>
  <c r="G209"/>
  <c r="D175"/>
  <c r="B28"/>
  <c r="E30" i="2"/>
  <c r="E29" s="1"/>
  <c r="G77" i="1"/>
  <c r="G39" i="6"/>
  <c r="G38" s="1"/>
  <c r="G297" i="1"/>
  <c r="G37" i="6"/>
  <c r="G36" s="1"/>
  <c r="E28" i="2"/>
  <c r="E27" s="1"/>
  <c r="G69" i="1"/>
  <c r="D357"/>
  <c r="G354"/>
  <c r="G203"/>
  <c r="G41" i="6"/>
  <c r="G40" s="1"/>
  <c r="G91" i="1"/>
  <c r="E32" i="2"/>
  <c r="E31" s="1"/>
  <c r="E14"/>
  <c r="E13" s="1"/>
  <c r="E12" s="1"/>
  <c r="G21" i="1"/>
  <c r="G310"/>
  <c r="D325"/>
  <c r="G173"/>
  <c r="G81" i="6"/>
  <c r="G80" s="1"/>
  <c r="G79" s="1"/>
  <c r="E72" i="2"/>
  <c r="E71" s="1"/>
  <c r="E70" s="1"/>
  <c r="D24" i="1"/>
  <c r="D37"/>
  <c r="D332"/>
  <c r="D28"/>
  <c r="D30" s="1"/>
  <c r="G218"/>
  <c r="D287"/>
  <c r="D380"/>
  <c r="G49" i="6"/>
  <c r="G48" s="1"/>
  <c r="G34" i="1"/>
  <c r="E19" i="2"/>
  <c r="E18" s="1"/>
  <c r="G20" i="6"/>
  <c r="G19" s="1"/>
  <c r="G184" i="1"/>
  <c r="E159" i="2"/>
  <c r="E158" s="1"/>
  <c r="E157" s="1"/>
  <c r="E156" s="1"/>
  <c r="G329" i="1"/>
  <c r="G168" i="6"/>
  <c r="G167" s="1"/>
  <c r="G166" s="1"/>
  <c r="G165" s="1"/>
  <c r="D193" i="1"/>
  <c r="G255"/>
  <c r="G177"/>
  <c r="G248"/>
  <c r="E66" i="2"/>
  <c r="E65" s="1"/>
  <c r="E64" s="1"/>
  <c r="G78" i="6"/>
  <c r="G77" s="1"/>
  <c r="G76" s="1"/>
  <c r="G168" i="1"/>
  <c r="E69" i="2"/>
  <c r="E68" s="1"/>
  <c r="E67" s="1"/>
  <c r="E48"/>
  <c r="E47" s="1"/>
  <c r="E46" s="1"/>
  <c r="G133" i="1"/>
  <c r="G57" i="6"/>
  <c r="G56" s="1"/>
  <c r="G55" s="1"/>
  <c r="G270" i="1"/>
  <c r="E129" i="2"/>
  <c r="E128" s="1"/>
  <c r="E127" s="1"/>
  <c r="E126" s="1"/>
  <c r="G138" i="6"/>
  <c r="G137" s="1"/>
  <c r="G136" s="1"/>
  <c r="G135" s="1"/>
  <c r="D206" i="1"/>
  <c r="D140"/>
  <c r="D341"/>
  <c r="D240"/>
  <c r="D280"/>
  <c r="G12"/>
  <c r="D71"/>
  <c r="D307"/>
  <c r="G367"/>
  <c r="G322"/>
  <c r="E108" i="2"/>
  <c r="E107" s="1"/>
  <c r="E106" s="1"/>
  <c r="E99" s="1"/>
  <c r="G117" i="6"/>
  <c r="G116" s="1"/>
  <c r="G115" s="1"/>
  <c r="G108" s="1"/>
  <c r="G230" i="1"/>
  <c r="G276"/>
  <c r="G375"/>
  <c r="G243"/>
  <c r="G236"/>
  <c r="G197"/>
  <c r="E38" i="2"/>
  <c r="E37" s="1"/>
  <c r="G108" i="1"/>
  <c r="G47" i="6"/>
  <c r="G46" s="1"/>
  <c r="G290" i="1" l="1"/>
  <c r="G360"/>
  <c r="G45" i="6"/>
  <c r="D112" i="1"/>
  <c r="G153" i="6"/>
  <c r="D222" i="1"/>
  <c r="E144" i="2"/>
  <c r="E168"/>
  <c r="D301" i="1"/>
  <c r="D65"/>
  <c r="G61"/>
  <c r="G142"/>
  <c r="E36" i="2"/>
  <c r="D294" i="1"/>
  <c r="D252"/>
  <c r="G54" i="6"/>
  <c r="E45" i="2"/>
  <c r="D181" i="1"/>
  <c r="D371"/>
  <c r="G337"/>
  <c r="D262"/>
  <c r="G53"/>
  <c r="D235"/>
  <c r="G16" i="6"/>
  <c r="G12" s="1"/>
  <c r="G7" s="1"/>
  <c r="G254" i="1"/>
  <c r="G35" i="6"/>
  <c r="E15" i="2"/>
  <c r="E11" s="1"/>
  <c r="E98"/>
  <c r="E97" s="1"/>
  <c r="G107" i="6"/>
  <c r="G106" s="1"/>
  <c r="D342" i="1"/>
  <c r="G269"/>
  <c r="G132"/>
  <c r="G167"/>
  <c r="G68"/>
  <c r="G296"/>
  <c r="D214"/>
  <c r="G366"/>
  <c r="D281"/>
  <c r="D333"/>
  <c r="G20"/>
  <c r="D227"/>
  <c r="D141"/>
  <c r="D38"/>
  <c r="D39" s="1"/>
  <c r="G202"/>
  <c r="D358"/>
  <c r="B29"/>
  <c r="G208"/>
  <c r="D103"/>
  <c r="D166"/>
  <c r="D72"/>
  <c r="D73"/>
  <c r="D318"/>
  <c r="D207"/>
  <c r="G328"/>
  <c r="G183"/>
  <c r="D288"/>
  <c r="D326"/>
  <c r="G303"/>
  <c r="G25"/>
  <c r="G11"/>
  <c r="D241"/>
  <c r="D308"/>
  <c r="D194"/>
  <c r="D29"/>
  <c r="D31" s="1"/>
  <c r="G172"/>
  <c r="G353"/>
  <c r="D176"/>
  <c r="G99"/>
  <c r="E26" i="2"/>
  <c r="G309" i="1"/>
  <c r="G229"/>
  <c r="G374"/>
  <c r="G242"/>
  <c r="G196"/>
  <c r="G107"/>
  <c r="D115"/>
  <c r="D114"/>
  <c r="D67" l="1"/>
  <c r="G359"/>
  <c r="G31" i="6"/>
  <c r="G30" s="1"/>
  <c r="G29" s="1"/>
  <c r="D105" i="1"/>
  <c r="D106"/>
  <c r="D66"/>
  <c r="E22" i="2"/>
  <c r="G217" i="1"/>
  <c r="G268"/>
  <c r="G131"/>
  <c r="D373"/>
  <c r="G52"/>
  <c r="G336"/>
  <c r="D253"/>
  <c r="E6" i="2"/>
  <c r="E187" s="1"/>
  <c r="G182" i="1"/>
  <c r="D228"/>
  <c r="D334"/>
  <c r="G365"/>
  <c r="D343"/>
  <c r="D32"/>
  <c r="D33"/>
  <c r="D289"/>
  <c r="B33"/>
  <c r="B32"/>
  <c r="D40"/>
  <c r="G19"/>
  <c r="D282"/>
  <c r="G295"/>
  <c r="G327"/>
  <c r="D319"/>
  <c r="D75"/>
  <c r="D76"/>
  <c r="D74"/>
  <c r="G302"/>
  <c r="G195"/>
  <c r="G60"/>
  <c r="D116"/>
  <c r="G352" l="1"/>
  <c r="G216"/>
  <c r="D283"/>
  <c r="G10"/>
  <c r="G9" s="1"/>
  <c r="D41"/>
  <c r="D77"/>
  <c r="D320"/>
  <c r="D321"/>
  <c r="G59"/>
  <c r="D117"/>
  <c r="G215" l="1"/>
  <c r="G6" i="6"/>
  <c r="G196" s="1"/>
  <c r="D42" i="1"/>
  <c r="D78"/>
  <c r="D118"/>
  <c r="G58" l="1"/>
  <c r="D79"/>
  <c r="D43"/>
  <c r="D44" s="1"/>
  <c r="D119"/>
  <c r="G381" l="1"/>
  <c r="D81"/>
  <c r="D80"/>
  <c r="D45"/>
  <c r="D120"/>
  <c r="D46" l="1"/>
  <c r="D82"/>
  <c r="D121"/>
  <c r="D47" l="1"/>
  <c r="D83"/>
  <c r="D123"/>
  <c r="D122"/>
  <c r="D50" l="1"/>
  <c r="D48"/>
  <c r="D84"/>
  <c r="D124"/>
  <c r="D85" l="1"/>
  <c r="D51"/>
  <c r="D49"/>
  <c r="D125"/>
  <c r="D52" l="1"/>
  <c r="D86"/>
  <c r="D53" l="1"/>
  <c r="D87"/>
  <c r="D88" l="1"/>
  <c r="D54"/>
  <c r="C55" i="2"/>
  <c r="C56" s="1"/>
  <c r="C57" s="1"/>
  <c r="D24" i="6"/>
  <c r="D25" s="1"/>
  <c r="D26" s="1"/>
  <c r="D27" s="1"/>
  <c r="D28" s="1"/>
  <c r="D55" i="1" l="1"/>
  <c r="D89"/>
  <c r="D90" l="1"/>
  <c r="D56"/>
  <c r="D91" l="1"/>
  <c r="D57"/>
  <c r="D92" l="1"/>
  <c r="D93" l="1"/>
  <c r="D94" l="1"/>
  <c r="D95" l="1"/>
  <c r="D96" l="1"/>
  <c r="D97" l="1"/>
  <c r="D98" l="1"/>
</calcChain>
</file>

<file path=xl/sharedStrings.xml><?xml version="1.0" encoding="utf-8"?>
<sst xmlns="http://schemas.openxmlformats.org/spreadsheetml/2006/main" count="2471" uniqueCount="480">
  <si>
    <t>1.1.</t>
  </si>
  <si>
    <t>4.1.</t>
  </si>
  <si>
    <t>0700000100</t>
  </si>
  <si>
    <t>Дорожное хозяйство (дорожные фонды)</t>
  </si>
  <si>
    <t>3150000100</t>
  </si>
  <si>
    <t>4870000100</t>
  </si>
  <si>
    <t>4570000300</t>
  </si>
  <si>
    <t>5.2.</t>
  </si>
  <si>
    <t>5.2.1.</t>
  </si>
  <si>
    <t>5.2.1.1</t>
  </si>
  <si>
    <t>5.2.1.2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</si>
  <si>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</si>
  <si>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</si>
  <si>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</si>
  <si>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 и  мусора</t>
  </si>
  <si>
    <t>Уборка территории муниципального образования,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</si>
  <si>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 xml:space="preserve">Озеленение территории  муниципального образования </t>
  </si>
  <si>
    <t>Компенсационное озеленение, проведение санитарных рубок (в том числе удалению аварийных, больных деревьев и кустарников), в отношении зеленых насаждений внутриквартального озеленения</t>
  </si>
  <si>
    <t>Прочие мероприятия в области благоустройства территории муниципального образования</t>
  </si>
  <si>
    <t>Создание зон отдыха, в том числе обустройство и содержание детских площадок</t>
  </si>
  <si>
    <t xml:space="preserve">Выполнение оформления к праздничным мероприятиям на территории муниципального образования 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</si>
  <si>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 и муниципальных служащих 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</si>
  <si>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</si>
  <si>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  муниципального образования</t>
  </si>
  <si>
    <t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</si>
  <si>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Ведомственная 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</si>
  <si>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</si>
  <si>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Ведомственная целевая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психотропных веществ, наркомании в Санкт-Петербурге</t>
  </si>
  <si>
    <t>Ведомственная целевая программа по организации и проведению мероприятий по сохранению и развитию местных традиций и обрядов</t>
  </si>
  <si>
    <t xml:space="preserve">Назначение, выплата, перерасчет ежемесячной доплаты за стаж работы в
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образований, а также приостановление, возобновление, прекращение выплаты доплаты к пенсии в соответствии с законом Санкт-Петербурга
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</si>
  <si>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
</t>
  </si>
  <si>
    <t>Опубликование муниципальных правовых актов и иной информации  органов местного самоуправления в средствах массовой информации</t>
  </si>
  <si>
    <t>Компенсация депутатам, осуществляющим свои полномочия на непостоянной основе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</si>
  <si>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</si>
  <si>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</si>
  <si>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Наименование </t>
  </si>
  <si>
    <t>ГРБС</t>
  </si>
  <si>
    <t>Код раздела, подраздела</t>
  </si>
  <si>
    <t>Код вида расходов</t>
  </si>
  <si>
    <t>Общегосударственные вопросы</t>
  </si>
  <si>
    <t>0100</t>
  </si>
  <si>
    <t xml:space="preserve">Функционирование высшего должностного лица  субъекта Российской Федерации и муниципального образования </t>
  </si>
  <si>
    <t>0102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</si>
  <si>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</si>
  <si>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</si>
  <si>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</si>
  <si>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Аппарат  представительного органа муниципального образования </t>
  </si>
  <si>
    <t>Закупка товаров, работ, услуг в сфере информационно-коммуникационных технологий</t>
  </si>
  <si>
    <t>242</t>
  </si>
  <si>
    <t>244</t>
  </si>
  <si>
    <t>Другие общегосударственные вопросы</t>
  </si>
  <si>
    <t>0113</t>
  </si>
  <si>
    <t>Уплата членских взносов на осуществление деятельности Совета   муниципальных образований Санкт-Петербурга и содержание  его органов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</si>
  <si>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</si>
  <si>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</si>
  <si>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</si>
  <si>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</si>
  <si>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0104 </t>
  </si>
  <si>
    <t xml:space="preserve">Содержание и обеспечение деятельности местной администрации  по решению вопросов местного значения </t>
  </si>
  <si>
    <t>Уплата налога на имущество организаций и земельного налога</t>
  </si>
  <si>
    <t>851</t>
  </si>
  <si>
    <t>Резервные фонды</t>
  </si>
  <si>
    <t>0111</t>
  </si>
  <si>
    <t>Резервные средства</t>
  </si>
  <si>
    <t>870</t>
  </si>
  <si>
    <t>Проведение публичных слушаний и собраний граждан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</si>
  <si>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</si>
  <si>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</si>
  <si>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</si>
  <si>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</si>
  <si>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</si>
  <si>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</si>
  <si>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</si>
  <si>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</si>
  <si>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</si>
  <si>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</si>
  <si>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</si>
  <si>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Благоустройство</t>
  </si>
  <si>
    <t>0503</t>
  </si>
  <si>
    <t>Ликвидация несанкционированных свалок бытовых отходов и мусора</t>
  </si>
  <si>
    <t>Обустройство и содержание  спортивных площадок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</si>
  <si>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</si>
  <si>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</si>
  <si>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</si>
  <si>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</si>
  <si>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</si>
  <si>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</si>
  <si>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0705</t>
  </si>
  <si>
    <t>0707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</si>
  <si>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</si>
  <si>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</si>
  <si>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</si>
  <si>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</si>
  <si>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</si>
  <si>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</si>
  <si>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1000</t>
  </si>
  <si>
    <t>Физическая культура и спорт</t>
  </si>
  <si>
    <t>1100</t>
  </si>
  <si>
    <t>Массовый спорт</t>
  </si>
  <si>
    <t>1102</t>
  </si>
  <si>
    <t>Средства  массовой информации</t>
  </si>
  <si>
    <t>1200</t>
  </si>
  <si>
    <t>Периодическая печать и издательства</t>
  </si>
  <si>
    <t>1202</t>
  </si>
  <si>
    <t>ИТОГО РАСХОДОВ</t>
  </si>
  <si>
    <t>Общеэкономические вопросы</t>
  </si>
  <si>
    <t>0401</t>
  </si>
  <si>
    <t>200</t>
  </si>
  <si>
    <t>850</t>
  </si>
  <si>
    <t>Сумма              на год    (тыс.руб)</t>
  </si>
  <si>
    <t>Глава Местной Администрации                                                    Долгов А.И.</t>
  </si>
  <si>
    <t>Заработная плата</t>
  </si>
  <si>
    <t>211</t>
  </si>
  <si>
    <t>213</t>
  </si>
  <si>
    <t>221</t>
  </si>
  <si>
    <t>Услуги связи</t>
  </si>
  <si>
    <t>Начисления на выплаты по оплате труда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</si>
  <si>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</si>
  <si>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</si>
  <si>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</si>
  <si>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</si>
  <si>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</si>
  <si>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</si>
  <si>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</si>
  <si>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290</t>
  </si>
  <si>
    <t>300</t>
  </si>
  <si>
    <t>340</t>
  </si>
  <si>
    <t>Увеличение стоимости материальных запасов</t>
  </si>
  <si>
    <t>240</t>
  </si>
  <si>
    <t>Увеличение стоимости основных средств</t>
  </si>
  <si>
    <t>310</t>
  </si>
  <si>
    <t>Транспортные услуги</t>
  </si>
  <si>
    <t>222</t>
  </si>
  <si>
    <t>Прочие работы,услуги</t>
  </si>
  <si>
    <t>1003</t>
  </si>
  <si>
    <t>263</t>
  </si>
  <si>
    <t>Пенсии,пособия,выплачиваемые организациями сектора государственного управления</t>
  </si>
  <si>
    <t>Закупка товаров,работ и услуг для государственных ( муниципальных) нужд</t>
  </si>
  <si>
    <t>Закупка товаров, работ и услуг для государственных (муниципальных) нужд</t>
  </si>
  <si>
    <t>312</t>
  </si>
  <si>
    <t>Уплата налогов,сборов и иных платежей</t>
  </si>
  <si>
    <t>120</t>
  </si>
  <si>
    <t>Расходы на выплаты персоналу  государственных (муниципальных )       органов</t>
  </si>
  <si>
    <t>Фонд  оплаты труда государственных (муниципальных) органов и взносы по обязательному социальному страхованию</t>
  </si>
  <si>
    <t>Иные закупки товаров,работ и услуг для обеспечения государственных (муниципальных) нужд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</si>
  <si>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</si>
  <si>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</si>
  <si>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</si>
  <si>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 фондами</t>
  </si>
  <si>
    <t>Иные закупки товаров, работ и услуг для обеспечения государственных (муниципальных) нужд</t>
  </si>
  <si>
    <t>Иные пенсии, социальные доплаты к пенсиям</t>
  </si>
  <si>
    <t>Публичные нормативные социальные выплаты гражданам</t>
  </si>
  <si>
    <t>Профессиональная подготовка, переподготовка и повышение квалификации</t>
  </si>
  <si>
    <t>Прочая 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</si>
  <si>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 нужд</t>
  </si>
  <si>
    <t>Прочая закупка товаров, работ и услуг для обеспечения государственных                                                                                 (муниципальных нужд)</t>
  </si>
  <si>
    <t>Прочая закупка товаров, работ и услуг для обеспечения государственных                                                                                 (муниципальных) нужд</t>
  </si>
  <si>
    <t>Прочая закупка товаров, работ и услуг для обеспечения государственных                                                                                 (муниципальных ) нужд</t>
  </si>
  <si>
    <t>Социальное обеспечение и иные выплаты населению</t>
  </si>
  <si>
    <t>853</t>
  </si>
  <si>
    <t xml:space="preserve"> 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 </t>
  </si>
  <si>
    <t>Расходы на исполнение государственного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</si>
  <si>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Расходы на выплаты персоналу  государственных (муниципальных ) органов</t>
  </si>
  <si>
    <t>Код 
ОСГУ</t>
  </si>
  <si>
    <t>Код 
целевой статьи</t>
  </si>
  <si>
    <t>Код вида расходов
(группа)</t>
  </si>
  <si>
    <t>04</t>
  </si>
  <si>
    <t>№ п/п</t>
  </si>
  <si>
    <t xml:space="preserve">Код </t>
  </si>
  <si>
    <t>Источники доходов</t>
  </si>
  <si>
    <t>I</t>
  </si>
  <si>
    <t>000 1 00 00000 00 0000 000</t>
  </si>
  <si>
    <t>НАЛОГОВЫЕ И НЕНАЛОГОВЫЕ ДОХОДЫ</t>
  </si>
  <si>
    <t>1.</t>
  </si>
  <si>
    <t xml:space="preserve"> 000 1 05 00000 00 0000 000</t>
  </si>
  <si>
    <t>НАЛОГИ НА СОВОКУПНЫЙ ДОХОД</t>
  </si>
  <si>
    <t xml:space="preserve"> 000 1 05 01000 00  0000 110</t>
  </si>
  <si>
    <t xml:space="preserve"> Налог, взимаемый в связи с применением упрощенной системы налогообложения</t>
  </si>
  <si>
    <t>1.1.1</t>
  </si>
  <si>
    <t>182  1 05 01011 01 0000 110</t>
  </si>
  <si>
    <t xml:space="preserve"> Налог, взимаемый с налогоплательщиков, выбравших в качестве объекта налогообложения доходы</t>
  </si>
  <si>
    <t>1.1.2</t>
  </si>
  <si>
    <t xml:space="preserve"> 182  1 05 01012 01 0000 110</t>
  </si>
  <si>
    <t xml:space="preserve"> Налог, взимаемый с налогоплательщиков, выбравших в качестве объекта налогообложения доходы(за налоговые периоды, истекшие до 1 января 2011года)</t>
  </si>
  <si>
    <t>1.1.3</t>
  </si>
  <si>
    <t>182  1 05 01021 01 0000 110</t>
  </si>
  <si>
    <t>1.1.4</t>
  </si>
  <si>
    <t xml:space="preserve"> 182 1 05 01022 01 0000 110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</si>
  <si>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2011года)</t>
  </si>
  <si>
    <t>1.1.5</t>
  </si>
  <si>
    <t xml:space="preserve"> 182 1 05 01050 01 0000 110</t>
  </si>
  <si>
    <t>1.2.</t>
  </si>
  <si>
    <t>000 1 05 02000 02 0000 110</t>
  </si>
  <si>
    <t>Единый налог на вмененный доход для отдельных видов деятельности</t>
  </si>
  <si>
    <t>1.2.1.</t>
  </si>
  <si>
    <t>182 1 05 02010 02 0000 110</t>
  </si>
  <si>
    <t>1.2.2.</t>
  </si>
  <si>
    <t xml:space="preserve"> 182 1 05 02020 02 0000 110</t>
  </si>
  <si>
    <t>1.3.</t>
  </si>
  <si>
    <t>000 1 05 04000 02 0000 110</t>
  </si>
  <si>
    <t>Налог, взимаемый в связи с применением патентной системы налогообложения</t>
  </si>
  <si>
    <t>1.3.1.</t>
  </si>
  <si>
    <t>182 1 05 04030 02 0000 110</t>
  </si>
  <si>
    <t xml:space="preserve">Налог, взимаемый в связи с применением патентной системы налогообложения,зачисляемый в бюджеты городов федерального значения </t>
  </si>
  <si>
    <t>2.</t>
  </si>
  <si>
    <t xml:space="preserve"> 000 1 06 00000 00 0000 000</t>
  </si>
  <si>
    <t>НАЛОГИ НА ИМУЩЕСТВО</t>
  </si>
  <si>
    <t>2.1.</t>
  </si>
  <si>
    <t>000  1 06 01000 00 0000 110</t>
  </si>
  <si>
    <t>Налоги на имущество физических лиц</t>
  </si>
  <si>
    <t>2.1.1.</t>
  </si>
  <si>
    <t xml:space="preserve"> 182 1 06 01010 03 0000 110</t>
  </si>
  <si>
    <t xml:space="preserve">Налог на имущество физических лиц, взимаемый по ставкам, применяемым к объектам налогообложения, расположенных в границах внутригородских муниципальных образований городов федерального значения </t>
  </si>
  <si>
    <t>3.</t>
  </si>
  <si>
    <t xml:space="preserve"> 000 1 09 00000 00 0000 000</t>
  </si>
  <si>
    <t>ЗАДОЛЖЕННОСТЬ И ПЕРЕРАСЧЕТЫ ПО ОТМЕНЕННЫМ НАЛОГАМ, СБОРАМ И ИНЫМ ОБЯЗАТЕЛЬНЫМ ПЛАТЕЖАМ</t>
  </si>
  <si>
    <t>3.1</t>
  </si>
  <si>
    <t xml:space="preserve"> 000 1 09 04000 00 0000 110</t>
  </si>
  <si>
    <t xml:space="preserve">Налоги на имущество </t>
  </si>
  <si>
    <t xml:space="preserve">  182 1 09 04040 01 0000 110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</si>
  <si>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</si>
  <si>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</si>
  <si>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</si>
  <si>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</si>
  <si>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Доходы, получаемые в виде арендной платы за земельные участки,государственная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</si>
  <si>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</si>
  <si>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 830 1 11 05011 02 0100 120</t>
  </si>
  <si>
    <t>Арендная плата  и поступления  от продажи права на заключение договоров аренды земельных участков, за исключением земельных участков,представленных на инвестиционных условиях</t>
  </si>
  <si>
    <t>000 1 13 00000 00 0000 000</t>
  </si>
  <si>
    <t>ДОХОДЫ ОТ ОКАЗАНИЯ ПЛАТНЫХ УСЛУГ (РАБОТ) И КОМПЕНСАЦИИ ЗАТРАТ ГОСУДАРСТВА</t>
  </si>
  <si>
    <t>5.1.</t>
  </si>
  <si>
    <t>000 1 13 02000 00 0000 130</t>
  </si>
  <si>
    <t>Доходы от компенсации затрат государства</t>
  </si>
  <si>
    <t>000 1 13 02993 03 0000 130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</si>
  <si>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</si>
  <si>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 xml:space="preserve"> 000 1 16 00000 00 0000 000</t>
  </si>
  <si>
    <t>ШТРАФЫ, САНКЦИИ, ВОЗМЕЩЕНИЕ УЩЕРБА</t>
  </si>
  <si>
    <t>6.1.</t>
  </si>
  <si>
    <t xml:space="preserve"> 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</si>
  <si>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 или) расчетов с использованием платежных карт</t>
  </si>
  <si>
    <t>6.2.</t>
  </si>
  <si>
    <t xml:space="preserve"> 000 1 16 90000 00 0000 140</t>
  </si>
  <si>
    <t>Прочие поступления от денежных взысканий (штрафов) и иных сумм в возмещение ущерба</t>
  </si>
  <si>
    <t xml:space="preserve"> 000 1 16 90030 03 0000 140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</si>
  <si>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</si>
  <si>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 861 1 16 90030 03 0200 140</t>
  </si>
  <si>
    <t>Штрафы за административные правонарушения в области предпринимательсткой деятельности, предусмотренные  статьей 44 Закона Санкт-Петербурга "Об административных правонарушениях в Санкт-Петербурге"</t>
  </si>
  <si>
    <t xml:space="preserve"> 000 1 17 00000 00 0000 000</t>
  </si>
  <si>
    <t>ПРОЧИЕ НЕНАЛОГОВЫЕ ДОХОДЫ</t>
  </si>
  <si>
    <t xml:space="preserve"> 000 1 17 01000 00 0000 180</t>
  </si>
  <si>
    <t>Невыясненные поступления</t>
  </si>
  <si>
    <t xml:space="preserve"> 990 1 17 01030 03 0000 180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</si>
  <si>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</si>
  <si>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 000 1 17 05000 00 0000 180</t>
  </si>
  <si>
    <t>Прочие неналоговые доходы</t>
  </si>
  <si>
    <t xml:space="preserve"> 990 1 17 05030 03 0000 180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</si>
  <si>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</si>
  <si>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990  1 17 05030 03 0100 180</t>
  </si>
  <si>
    <t>Возврат средств,полученных и не использованных учреждениями и организациями в прошлые годы</t>
  </si>
  <si>
    <t>990 1 17 05030 03 0200 180</t>
  </si>
  <si>
    <t>Другие подвиды прочих неналоговых доходов бюджетов внутригородских муниципальных образований  Санкт-Петербурга</t>
  </si>
  <si>
    <t>II</t>
  </si>
  <si>
    <t>000 2 00 00000 00 0000 000</t>
  </si>
  <si>
    <t>БЕЗВОЗМЕЗДНЫЕ ПОСТУПЛЕНИЯ</t>
  </si>
  <si>
    <t xml:space="preserve">1. 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</si>
  <si>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</si>
  <si>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</si>
  <si>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</si>
  <si>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1.1.1.1</t>
  </si>
  <si>
    <t>Субвенции бюджетам внутригородских муниципальных образований городов 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</si>
  <si>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Санкт-Петербурга 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</si>
  <si>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</si>
  <si>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Санкт-Петербурга 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</si>
  <si>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</si>
  <si>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 приемному родителю</t>
  </si>
  <si>
    <t xml:space="preserve"> 000 2 07 00000 00 0000 180</t>
  </si>
  <si>
    <t>ПРОЧИЕ БЕЗВОЗМЕЗДНЫЕ ПОСТУПЛЕНИЯ</t>
  </si>
  <si>
    <t>2.1</t>
  </si>
  <si>
    <t xml:space="preserve"> 000 2 07 03000 03 0000 180</t>
  </si>
  <si>
    <t xml:space="preserve">Прочие безвозмездные поступления в бюджеты внутригородских муниципальных образований городов федерального значения </t>
  </si>
  <si>
    <t>2.1.1</t>
  </si>
  <si>
    <t xml:space="preserve"> 990 2 07 03020 03 0000 180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</si>
  <si>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</si>
  <si>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3.1.</t>
  </si>
  <si>
    <t xml:space="preserve"> 990 2 08 03000 03 0000 180</t>
  </si>
  <si>
    <t>ИТОГО ДОХОДОВ</t>
  </si>
  <si>
    <t>867 1 13 02993 03 0100 130</t>
  </si>
  <si>
    <t>Арендная плата за пользование имуществом</t>
  </si>
  <si>
    <t>224</t>
  </si>
  <si>
    <t>Закупка товаров,работ и услуг для государственных             ( муниципальных) нужд</t>
  </si>
  <si>
    <t xml:space="preserve"> 806 1 16 90030 03 0100 140</t>
  </si>
  <si>
    <t>1.2</t>
  </si>
  <si>
    <t>1.2.1</t>
  </si>
  <si>
    <t>1.2.1.1</t>
  </si>
  <si>
    <t>1.2.1.1.1</t>
  </si>
  <si>
    <t>1.2.1.1.2</t>
  </si>
  <si>
    <t>1.2.1.1.3</t>
  </si>
  <si>
    <t>1.1.1.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</si>
  <si>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</si>
  <si>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</si>
  <si>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</si>
  <si>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Устройство искусственных неровностей на проездах и въездах на придомовых территориях и дворовых территориях</t>
  </si>
  <si>
    <t xml:space="preserve">Содержание территорий зеленых насаждений внутриквартального озеленения </t>
  </si>
  <si>
    <t>002 000 04 00</t>
  </si>
  <si>
    <t xml:space="preserve"> Глава муниципального образования </t>
  </si>
  <si>
    <t xml:space="preserve">МУНИЦИПАЛЬНЫЙ  СОВЕТ МУНИЦИПАЛЬНОГО ОБРАЗОВАНИЯ </t>
  </si>
  <si>
    <t xml:space="preserve">МЕСТНАЯ АДМИНИСТРАЦИЯ МУНИЦИПАЛЬНОГО ОБРАЗОВАНИЯ </t>
  </si>
  <si>
    <t>Расходы на выплаты персоналу в целях обеспечения выполнения функций государственными                                                                                      (муниципальными органами),                                                                                                                                                                  казенными учреждениями, органами  управления государственными внебюджетными фондами</t>
  </si>
  <si>
    <t xml:space="preserve">Резервный фонд  местной администрации  </t>
  </si>
  <si>
    <t xml:space="preserve"> Глава местной администрации </t>
  </si>
  <si>
    <t>Осуществление закупок товаров, работ, услуг для обеспечения муниципальных нужд</t>
  </si>
  <si>
    <t>Закупка товаров, работ и услуг для государственных ( муниципальных) нужд</t>
  </si>
  <si>
    <t xml:space="preserve">Содействие в установленном порядке исполнительным органам
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
</t>
  </si>
  <si>
    <t xml:space="preserve">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</si>
  <si>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Закупка товаров,работ и услуг для государственных (муниципальных) нужд</t>
  </si>
  <si>
    <t xml:space="preserve">Участие в организации и финансировании проведения общественных работ 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
учреждений начального и среднего профессионального образования, ищущих работу впервые
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</si>
  <si>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</si>
  <si>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 xml:space="preserve">Формирование архивных фондов органов местного самоуправления </t>
  </si>
  <si>
    <t xml:space="preserve">Благоустройство придомовых территорий и дворовых территорий </t>
  </si>
  <si>
    <t>Текущий ремонт придомовых территорий и дворовых территорий, включая проезды и въезды, пешеходные дорожки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</si>
  <si>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</si>
  <si>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</si>
  <si>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r>
      <t>Расходы на исполнение государственного полномочия Санкт-Петербурга по о</t>
    </r>
    <r>
      <rPr>
        <b/>
        <i/>
        <sz val="10"/>
        <color indexed="8"/>
        <rFont val="Times New Roman"/>
        <family val="1"/>
        <charset val="204"/>
      </rPr>
      <t>рганизации и осуществлению  уборки и санитарной очистки территорий  за счет субвенций из бюджета Санкт-Петербурга</t>
    </r>
  </si>
  <si>
    <t>Расходы на исполнение государственного полномочия Санкт-Петербурга по организации и осуществлению  уборки и санитарной очистки территорий  за счет субвенций из бюджета Санкт-Петербурга</t>
  </si>
  <si>
    <t>0020000100</t>
  </si>
  <si>
    <t>0020000300</t>
  </si>
  <si>
    <t>0020000400</t>
  </si>
  <si>
    <t>0920000500</t>
  </si>
  <si>
    <t>0020000500</t>
  </si>
  <si>
    <t>0020000601</t>
  </si>
  <si>
    <t>0900000100</t>
  </si>
  <si>
    <t>0920000200</t>
  </si>
  <si>
    <t>0920000400</t>
  </si>
  <si>
    <t>2190000200</t>
  </si>
  <si>
    <t>2190000300</t>
  </si>
  <si>
    <t>5100000200</t>
  </si>
  <si>
    <t>6000000100</t>
  </si>
  <si>
    <t>6000000101</t>
  </si>
  <si>
    <t>6000000103</t>
  </si>
  <si>
    <t>6000000104</t>
  </si>
  <si>
    <t>6000000105</t>
  </si>
  <si>
    <t>6000000200</t>
  </si>
  <si>
    <t>6000000203</t>
  </si>
  <si>
    <t>6000000204</t>
  </si>
  <si>
    <t>6000000300</t>
  </si>
  <si>
    <t>6000000302</t>
  </si>
  <si>
    <t>6000000303</t>
  </si>
  <si>
    <t>6000000400</t>
  </si>
  <si>
    <t>6000000401</t>
  </si>
  <si>
    <t>6000000402</t>
  </si>
  <si>
    <t>6000000403</t>
  </si>
  <si>
    <t>4280000100</t>
  </si>
  <si>
    <t>4310000100</t>
  </si>
  <si>
    <t>4310000200</t>
  </si>
  <si>
    <t>7950000400</t>
  </si>
  <si>
    <t>7950000500</t>
  </si>
  <si>
    <t>7950000600</t>
  </si>
  <si>
    <t>7950000700</t>
  </si>
  <si>
    <t>7950000800</t>
  </si>
  <si>
    <t>4400000100</t>
  </si>
  <si>
    <t>7950000900</t>
  </si>
  <si>
    <t>5050000100</t>
  </si>
  <si>
    <t>09200G0100</t>
  </si>
  <si>
    <t>00200G0850</t>
  </si>
  <si>
    <t>60000G3160</t>
  </si>
  <si>
    <t>122</t>
  </si>
  <si>
    <t>212</t>
  </si>
  <si>
    <t>Прочие выплаты</t>
  </si>
  <si>
    <t xml:space="preserve">Уплата прочих налогов, сборов </t>
  </si>
  <si>
    <t xml:space="preserve">Уплата иных платежей </t>
  </si>
  <si>
    <t>Иные выплаты персоналу государственных (муниципальных) органов, за исключением фонда оплаты труда</t>
  </si>
  <si>
    <t>1.2.2</t>
  </si>
  <si>
    <t>1.2.2.1</t>
  </si>
  <si>
    <t>1.2.2.1.1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</si>
  <si>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</si>
  <si>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</si>
  <si>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</si>
  <si>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313</t>
  </si>
  <si>
    <t>Пособия по социальной помощи населению</t>
  </si>
  <si>
    <t>262</t>
  </si>
  <si>
    <t>51100G0860</t>
  </si>
  <si>
    <t>Пособия, компенсации, меры социальной поддержки по публичным нормативным обязательствам</t>
  </si>
  <si>
    <t>СВОДНАЯ БЮДЖЕТНАЯ РОСПИСЬ РАСХОДОВ БЮДЖЕТА МУНИЦИПАЛЬНОГО ОБРАЗОВАНИЯ ПОСЕЛОК ТЯРЛЕВО                                                                                                                          НА 2017 ГОД</t>
  </si>
  <si>
    <t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</si>
  <si>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3.1.1.</t>
  </si>
  <si>
    <t>3.1.1.1</t>
  </si>
  <si>
    <t>3.1.1.1.1</t>
  </si>
  <si>
    <t>0709</t>
  </si>
  <si>
    <t>Другие вопросы в области образования</t>
  </si>
  <si>
    <t>Закупка товаров,работ и услуг для государственных
 (муниципальных) нужд</t>
  </si>
  <si>
    <t>Закупка товаров,работ и услуг для государственных 
(муниципальных) нужд</t>
  </si>
  <si>
    <t>4.</t>
  </si>
  <si>
    <t>Молодежная политика</t>
  </si>
  <si>
    <t xml:space="preserve">Молодежная политика </t>
  </si>
  <si>
    <t>4.1.1.</t>
  </si>
  <si>
    <t>4.1.1.1.</t>
  </si>
  <si>
    <t>6.1.1.</t>
  </si>
  <si>
    <t>6.2.1.</t>
  </si>
  <si>
    <t>6.2.1.1</t>
  </si>
  <si>
    <t>6.2.1.2</t>
  </si>
  <si>
    <t xml:space="preserve">Приложение 2 к Постановлению Местной Администрации
муниципального образования поселок Тярлево  №  57  от   21.12.2016г. 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</si>
  <si>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 (в том числе минимальный налог, зачисляемый в бюджеты субъектов Российской Федерации) 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</si>
  <si>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</si>
  <si>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 (за налоговые периоды, истекшие до 1 января 2011года)</t>
  </si>
  <si>
    <t>Налог с имущества, переходящего в порядке наследования или дарения</t>
  </si>
  <si>
    <t xml:space="preserve"> 000 1 11 05010 00 0000 120</t>
  </si>
  <si>
    <t xml:space="preserve"> 000 1 11 05011 02 0000 120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</si>
  <si>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</si>
  <si>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</si>
  <si>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000 2 02 10000 00 0000 151</t>
  </si>
  <si>
    <t>000 2 02 15001 00 0000 151</t>
  </si>
  <si>
    <t>990 2 02 15001 03 0000 151</t>
  </si>
  <si>
    <t xml:space="preserve">Субвенции бюджетам субъектов Российской Федерации и муниципальных образований </t>
  </si>
  <si>
    <t xml:space="preserve"> 000 2 02 30000 00 0000 151 </t>
  </si>
  <si>
    <t xml:space="preserve"> 000 2 02 30024 00 0000 151 </t>
  </si>
  <si>
    <t xml:space="preserve"> 990 2 02 30024 03 0000 151 </t>
  </si>
  <si>
    <t xml:space="preserve"> 990 2 02 30024 03 0100 151 </t>
  </si>
  <si>
    <t xml:space="preserve"> 990 2 02 30024 03 0200 151</t>
  </si>
  <si>
    <t xml:space="preserve"> 990 2 02 30024 03 0300 151 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</si>
  <si>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</si>
  <si>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000 2 08 00000 00 0000 000</t>
  </si>
  <si>
    <t xml:space="preserve"> 000 202 30027 00 0000 151 </t>
  </si>
  <si>
    <t xml:space="preserve">990  202 30027 03 0000 151 </t>
  </si>
  <si>
    <t xml:space="preserve"> 990 202 30027 03 0100 151 </t>
  </si>
  <si>
    <t>Субвенции бюджетам внутригородских муниципальных образований Санкт-Петербурга на содержание ребенка в семье опекуна и приемной семье.</t>
  </si>
  <si>
    <t>Ведомственная целевая программа по содействию развития малого бизнеса на территории муниципального образования поселок Тярлево</t>
  </si>
  <si>
    <t>7950000300</t>
  </si>
  <si>
    <t xml:space="preserve"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
</t>
  </si>
  <si>
    <t>5.2.1.3</t>
  </si>
  <si>
    <t>990 1 16 90030 03 0400 140</t>
  </si>
  <si>
    <t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</si>
  <si>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7950000200</t>
  </si>
  <si>
    <t>7950000100</t>
  </si>
  <si>
    <t>Ведомственная целевая программа по участию в мероприятиях по охране окружающей среды в муниципальном образовании поселок Тярлево</t>
  </si>
  <si>
    <t>Социальное обеспечение населения</t>
  </si>
  <si>
    <t>(в редакции от 19.12.2017г. Постановление № 44/1)</t>
  </si>
  <si>
    <t>Процент исполнения, %</t>
  </si>
  <si>
    <t>Исполнено
за 2017 год        (тыс. руб.)</t>
  </si>
  <si>
    <t xml:space="preserve">ОТЧЕТ ОБ ИСПОЛНЕНИИ БЮДЖЕТА МУНИЦИПАЛЬНОГО ОБРАЗОВАНИЯ ПОСЕЛОК ТЯРЛЕВО 
ЗА 2017 ГОД ПО КОДАМ КЛАССИФИКАЦИИ ДОХОДОВ БЮДЖЕТОВ </t>
  </si>
  <si>
    <t xml:space="preserve">ОТЧЕТ ОБ ИСПОЛНЕНИИ БЮДЖЕТА МУНИЦИПАЛЬНОГО ОБРАЗОВАНИЯ ПОСЕЛОК ТЯРЛЕВО 
ЗА 2017 ГОД ПО ВЕДОМСТВЕННОЙ СТРУКТУРЕ РАСХОДОВ БЮДЖЕТА                                                                                                   </t>
  </si>
  <si>
    <t>Исполнено за 2017 год            (тыс.руб)</t>
  </si>
  <si>
    <t xml:space="preserve">ОТЧЕТ ОБ ИСПОЛНЕНИИ БЮДЖЕТА МУНИЦИПАЛЬНОГО ОБРАЗОВАНИЯ ПОСЕЛОК ТЯРЛЕВО ЗА 2017 ГОД ПО РАЗДЕЛАМ И ПОДРАЗДЕЛАМ КЛАССИФИКАЦИИ РАСХОДОВ БЮДЖЕТА   </t>
  </si>
  <si>
    <t>Приложение № 4</t>
  </si>
  <si>
    <t>муниципального образования поселок Тярлево</t>
  </si>
  <si>
    <t>Наименование</t>
  </si>
  <si>
    <t>ОТЧЕТ ОБ ИСПОЛНЕНИИ БЮДЖЕТА МУНИЦИПАЛЬНОГО ОБРАЗОВАНИЯ ПОСЕЛОК ТЯРЛЕВО ЗА 2017 ГОД ПО КОДАМ КЛАССИФИКАЦИИ ИСТОЧНИКОВ ФИНАНСИРОВАНИЯ ДИФИЦИТОВ БЮДЖЕТОВ</t>
  </si>
  <si>
    <t>тыс. руб.</t>
  </si>
  <si>
    <t>Код</t>
  </si>
  <si>
    <t>000 01 00 00 00 00 0000 000</t>
  </si>
  <si>
    <t xml:space="preserve">Источники внутреннего финансирования дефицитов бюджетов </t>
  </si>
  <si>
    <t>000  01 05 00 00 00 0000 000</t>
  </si>
  <si>
    <t>Изменение остатков средств на счетах по учету средств бюджетов</t>
  </si>
  <si>
    <t>000  01 05 00 00 00 0000 500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</si>
  <si>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</si>
  <si>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</si>
  <si>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</si>
  <si>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</si>
  <si>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000  01 05 00 00 00 0000 600</t>
  </si>
  <si>
    <t>Уменьшение остатков средств бюджетов</t>
  </si>
  <si>
    <t>000  01 05 02 00 00 0000 600</t>
  </si>
  <si>
    <t>Уменьшение прочих остатков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</si>
  <si>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</si>
  <si>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 xml:space="preserve">Исполнено </t>
  </si>
  <si>
    <t>Утверждено</t>
  </si>
  <si>
    <t>990  01 05 02 01 03 0000 510</t>
  </si>
  <si>
    <t>990  01 05 02 01 03 0000 610</t>
  </si>
  <si>
    <t>Источники финансирования дефицита бюджета  - всего</t>
  </si>
  <si>
    <t>861 1 16 90030 03 0100 140</t>
  </si>
  <si>
    <t>5.2.1.4</t>
  </si>
  <si>
    <t>741</t>
  </si>
  <si>
    <t>6,5</t>
  </si>
  <si>
    <t>4069,9</t>
  </si>
  <si>
    <t xml:space="preserve">                                                                                                                                            
    к Решению Муниципального Совета                                </t>
  </si>
  <si>
    <t xml:space="preserve"> Утверждено
на 2017 год        (тыс. руб.)</t>
  </si>
  <si>
    <t>Утверждено на 2017 год           (тыс.руб)</t>
  </si>
  <si>
    <t>Утверждено на 2017 год             (тыс.руб)</t>
  </si>
  <si>
    <t>от  17.04.2018  № 15</t>
  </si>
  <si>
    <t xml:space="preserve">Приложение 2 
к Решению Муниципального Совета                                                    
муниципального образования поселок Тярлево  от 17.04.2018 г. № 15 </t>
  </si>
  <si>
    <t xml:space="preserve">Приложение 3
к Решению Муниципального Совета                                                    
Муниципального образования поселок Тярлево  от  17.04.2018 г. № 15 </t>
  </si>
  <si>
    <r>
      <t>Приложение 1 
к Решению Муниципального Совета                                                    
муниципального образования поселок Тярлево  от_17.04.2018_</t>
    </r>
    <r>
      <rPr>
        <i/>
        <sz val="10"/>
        <rFont val="Arial Cyr"/>
        <charset val="204"/>
      </rPr>
      <t>г. № 15_</t>
    </r>
    <r>
      <rPr>
        <u/>
        <sz val="10"/>
        <rFont val="Arial Cyr"/>
        <charset val="204"/>
      </rPr>
      <t xml:space="preserve"> </t>
    </r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</si>
</sst>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"/>
    <numFmt numFmtId="166" formatCode="#,##0.0"/>
    <numFmt numFmtId="167" formatCode="_-* #,##0.0_р_._-;\-* #,##0.0_р_._-;_-* &quot;-&quot;??_р_._-;_-@_-"/>
  </numFmts>
  <fonts count="59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Times New Roman Cyr"/>
      <family val="1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i/>
      <sz val="9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color indexed="8"/>
      <name val="Arial"/>
      <family val="2"/>
      <charset val="204"/>
    </font>
    <font>
      <b/>
      <sz val="11"/>
      <name val="Arial Cyr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20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4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0" xfId="0" applyFont="1"/>
    <xf numFmtId="0" fontId="5" fillId="0" borderId="0" xfId="0" applyFont="1" applyAlignment="1">
      <alignment horizontal="center" vertical="center"/>
    </xf>
    <xf numFmtId="49" fontId="5" fillId="0" borderId="0" xfId="0" applyNumberFormat="1" applyFont="1"/>
    <xf numFmtId="0" fontId="5" fillId="2" borderId="0" xfId="0" applyFont="1" applyFill="1"/>
    <xf numFmtId="0" fontId="5" fillId="0" borderId="0" xfId="0" applyFont="1" applyBorder="1"/>
    <xf numFmtId="0" fontId="9" fillId="0" borderId="0" xfId="0" applyFont="1" applyBorder="1"/>
    <xf numFmtId="0" fontId="16" fillId="0" borderId="0" xfId="0" applyFont="1"/>
    <xf numFmtId="0" fontId="17" fillId="0" borderId="0" xfId="0" applyFont="1"/>
    <xf numFmtId="0" fontId="18" fillId="3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166" fontId="25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166" fontId="27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166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center" vertical="center" wrapText="1"/>
    </xf>
    <xf numFmtId="166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166" fontId="24" fillId="2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49" fontId="27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166" fontId="21" fillId="3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horizontal="center" vertical="center" wrapText="1"/>
    </xf>
    <xf numFmtId="166" fontId="30" fillId="2" borderId="1" xfId="0" applyNumberFormat="1" applyFont="1" applyFill="1" applyBorder="1" applyAlignment="1">
      <alignment horizontal="center" vertical="center" wrapText="1"/>
    </xf>
    <xf numFmtId="166" fontId="31" fillId="2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vertical="center" wrapText="1"/>
    </xf>
    <xf numFmtId="166" fontId="18" fillId="3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49" fontId="33" fillId="2" borderId="1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/>
    </xf>
    <xf numFmtId="49" fontId="29" fillId="3" borderId="1" xfId="0" applyNumberFormat="1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 vertical="center" wrapText="1"/>
    </xf>
    <xf numFmtId="1" fontId="29" fillId="3" borderId="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34" fillId="0" borderId="0" xfId="0" applyFont="1"/>
    <xf numFmtId="166" fontId="34" fillId="0" borderId="0" xfId="0" applyNumberFormat="1" applyFont="1" applyAlignment="1">
      <alignment horizontal="center" vertical="center"/>
    </xf>
    <xf numFmtId="0" fontId="15" fillId="0" borderId="0" xfId="0" applyFont="1"/>
    <xf numFmtId="0" fontId="37" fillId="0" borderId="0" xfId="0" applyFont="1"/>
    <xf numFmtId="0" fontId="38" fillId="0" borderId="0" xfId="0" applyFont="1"/>
    <xf numFmtId="0" fontId="10" fillId="2" borderId="0" xfId="0" applyFont="1" applyFill="1"/>
    <xf numFmtId="0" fontId="28" fillId="4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7" fillId="2" borderId="0" xfId="0" applyFont="1" applyFill="1"/>
    <xf numFmtId="0" fontId="18" fillId="6" borderId="1" xfId="0" applyFont="1" applyFill="1" applyBorder="1" applyAlignment="1">
      <alignment horizontal="center" vertical="center" wrapText="1"/>
    </xf>
    <xf numFmtId="49" fontId="25" fillId="5" borderId="1" xfId="0" applyNumberFormat="1" applyFont="1" applyFill="1" applyBorder="1" applyAlignment="1">
      <alignment horizontal="center" vertical="center" wrapText="1"/>
    </xf>
    <xf numFmtId="166" fontId="24" fillId="5" borderId="1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vertical="center" wrapText="1"/>
    </xf>
    <xf numFmtId="0" fontId="25" fillId="5" borderId="1" xfId="0" applyFont="1" applyFill="1" applyBorder="1" applyAlignment="1">
      <alignment horizontal="center" vertical="center" wrapText="1"/>
    </xf>
    <xf numFmtId="165" fontId="25" fillId="5" borderId="1" xfId="0" applyNumberFormat="1" applyFont="1" applyFill="1" applyBorder="1" applyAlignment="1">
      <alignment horizontal="center" vertical="center" wrapText="1"/>
    </xf>
    <xf numFmtId="49" fontId="26" fillId="5" borderId="1" xfId="0" applyNumberFormat="1" applyFont="1" applyFill="1" applyBorder="1" applyAlignment="1">
      <alignment horizontal="center" vertical="center" wrapText="1"/>
    </xf>
    <xf numFmtId="166" fontId="25" fillId="5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1" fillId="4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166" fontId="21" fillId="4" borderId="1" xfId="0" applyNumberFormat="1" applyFont="1" applyFill="1" applyBorder="1" applyAlignment="1">
      <alignment horizontal="center" vertical="center" wrapText="1"/>
    </xf>
    <xf numFmtId="49" fontId="33" fillId="4" borderId="1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horizontal="center" vertical="center" wrapText="1"/>
    </xf>
    <xf numFmtId="49" fontId="25" fillId="4" borderId="1" xfId="0" applyNumberFormat="1" applyFont="1" applyFill="1" applyBorder="1" applyAlignment="1">
      <alignment horizontal="center" vertical="center" wrapText="1"/>
    </xf>
    <xf numFmtId="49" fontId="26" fillId="4" borderId="1" xfId="0" applyNumberFormat="1" applyFont="1" applyFill="1" applyBorder="1" applyAlignment="1">
      <alignment horizontal="center" vertical="center" wrapText="1"/>
    </xf>
    <xf numFmtId="166" fontId="25" fillId="4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vertical="center" wrapText="1"/>
    </xf>
    <xf numFmtId="0" fontId="2" fillId="0" borderId="0" xfId="0" applyFont="1"/>
    <xf numFmtId="0" fontId="18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166" fontId="18" fillId="4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/>
    </xf>
    <xf numFmtId="0" fontId="15" fillId="0" borderId="0" xfId="0" applyFont="1" applyBorder="1"/>
    <xf numFmtId="0" fontId="37" fillId="0" borderId="0" xfId="0" applyFont="1" applyBorder="1"/>
    <xf numFmtId="0" fontId="10" fillId="0" borderId="0" xfId="0" applyFont="1" applyBorder="1"/>
    <xf numFmtId="0" fontId="24" fillId="0" borderId="1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/>
    <xf numFmtId="165" fontId="5" fillId="0" borderId="0" xfId="0" applyNumberFormat="1" applyFont="1"/>
    <xf numFmtId="165" fontId="5" fillId="0" borderId="1" xfId="0" applyNumberFormat="1" applyFont="1" applyBorder="1"/>
    <xf numFmtId="166" fontId="28" fillId="2" borderId="1" xfId="0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5" fillId="0" borderId="0" xfId="0" applyNumberFormat="1" applyFont="1" applyFill="1" applyAlignment="1">
      <alignment horizontal="center"/>
    </xf>
    <xf numFmtId="0" fontId="21" fillId="0" borderId="1" xfId="0" applyFont="1" applyFill="1" applyBorder="1" applyAlignment="1">
      <alignment vertical="center" wrapText="1"/>
    </xf>
    <xf numFmtId="0" fontId="15" fillId="0" borderId="0" xfId="0" applyFont="1" applyFill="1"/>
    <xf numFmtId="0" fontId="4" fillId="0" borderId="0" xfId="0" applyFont="1" applyFill="1"/>
    <xf numFmtId="49" fontId="26" fillId="0" borderId="1" xfId="0" applyNumberFormat="1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28" fillId="0" borderId="1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166" fontId="28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27" fillId="0" borderId="1" xfId="0" applyFont="1" applyFill="1" applyBorder="1" applyAlignment="1">
      <alignment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49" fontId="21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49" fontId="21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166" fontId="3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21" fillId="0" borderId="1" xfId="0" applyNumberFormat="1" applyFont="1" applyFill="1" applyBorder="1" applyAlignment="1">
      <alignment horizontal="left" vertical="center" wrapText="1"/>
    </xf>
    <xf numFmtId="166" fontId="21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" fillId="0" borderId="0" xfId="0" applyFont="1" applyFill="1"/>
    <xf numFmtId="49" fontId="32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2" fillId="0" borderId="0" xfId="0" applyFont="1" applyFill="1"/>
    <xf numFmtId="0" fontId="18" fillId="0" borderId="1" xfId="0" applyFont="1" applyFill="1" applyBorder="1" applyAlignment="1">
      <alignment horizontal="left" vertical="center" wrapText="1"/>
    </xf>
    <xf numFmtId="0" fontId="11" fillId="0" borderId="0" xfId="0" applyFont="1" applyFill="1"/>
    <xf numFmtId="0" fontId="18" fillId="0" borderId="1" xfId="0" applyFont="1" applyFill="1" applyBorder="1" applyAlignment="1">
      <alignment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wrapText="1"/>
    </xf>
    <xf numFmtId="0" fontId="34" fillId="0" borderId="0" xfId="0" applyFont="1" applyFill="1"/>
    <xf numFmtId="166" fontId="3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38" fillId="0" borderId="0" xfId="0" applyFont="1" applyFill="1"/>
    <xf numFmtId="0" fontId="27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wrapText="1"/>
    </xf>
    <xf numFmtId="0" fontId="39" fillId="0" borderId="0" xfId="0" applyFont="1"/>
    <xf numFmtId="0" fontId="0" fillId="0" borderId="0" xfId="0" applyBorder="1"/>
    <xf numFmtId="0" fontId="39" fillId="0" borderId="1" xfId="0" applyFont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1" fontId="41" fillId="2" borderId="1" xfId="0" applyNumberFormat="1" applyFont="1" applyFill="1" applyBorder="1" applyAlignment="1">
      <alignment vertical="center"/>
    </xf>
    <xf numFmtId="0" fontId="40" fillId="2" borderId="1" xfId="0" applyFont="1" applyFill="1" applyBorder="1" applyAlignment="1">
      <alignment horizontal="left" vertical="center" wrapText="1"/>
    </xf>
    <xf numFmtId="166" fontId="4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right" vertical="center"/>
    </xf>
    <xf numFmtId="0" fontId="39" fillId="0" borderId="0" xfId="0" applyFont="1" applyBorder="1"/>
    <xf numFmtId="166" fontId="7" fillId="2" borderId="1" xfId="0" applyNumberFormat="1" applyFont="1" applyFill="1" applyBorder="1" applyAlignment="1">
      <alignment horizontal="right"/>
    </xf>
    <xf numFmtId="166" fontId="7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wrapText="1"/>
    </xf>
    <xf numFmtId="0" fontId="43" fillId="2" borderId="1" xfId="0" applyFont="1" applyFill="1" applyBorder="1" applyAlignment="1">
      <alignment horizontal="center" vertical="center" wrapText="1"/>
    </xf>
    <xf numFmtId="166" fontId="43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 wrapText="1"/>
    </xf>
    <xf numFmtId="0" fontId="4" fillId="0" borderId="0" xfId="0" applyFont="1" applyBorder="1"/>
    <xf numFmtId="11" fontId="10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 wrapText="1"/>
    </xf>
    <xf numFmtId="166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1" fontId="39" fillId="2" borderId="1" xfId="0" applyNumberFormat="1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vertical="center" wrapText="1"/>
    </xf>
    <xf numFmtId="0" fontId="39" fillId="0" borderId="0" xfId="0" applyFont="1" applyBorder="1" applyAlignment="1">
      <alignment horizontal="center"/>
    </xf>
    <xf numFmtId="0" fontId="39" fillId="2" borderId="0" xfId="0" applyFont="1" applyFill="1" applyAlignment="1">
      <alignment wrapText="1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wrapText="1"/>
    </xf>
    <xf numFmtId="0" fontId="39" fillId="0" borderId="1" xfId="0" applyFont="1" applyBorder="1" applyAlignment="1">
      <alignment horizontal="center" vertical="center" wrapText="1"/>
    </xf>
    <xf numFmtId="0" fontId="39" fillId="0" borderId="0" xfId="0" applyFont="1" applyBorder="1" applyAlignment="1"/>
    <xf numFmtId="0" fontId="18" fillId="6" borderId="1" xfId="0" applyFont="1" applyFill="1" applyBorder="1" applyAlignment="1">
      <alignment vertical="center" wrapText="1"/>
    </xf>
    <xf numFmtId="49" fontId="19" fillId="6" borderId="1" xfId="0" applyNumberFormat="1" applyFont="1" applyFill="1" applyBorder="1" applyAlignment="1">
      <alignment horizontal="center" vertical="center" wrapText="1"/>
    </xf>
    <xf numFmtId="49" fontId="20" fillId="6" borderId="1" xfId="0" applyNumberFormat="1" applyFont="1" applyFill="1" applyBorder="1" applyAlignment="1">
      <alignment horizontal="center" vertical="center" wrapText="1"/>
    </xf>
    <xf numFmtId="166" fontId="18" fillId="6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49" fontId="29" fillId="6" borderId="1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vertical="center" wrapText="1"/>
    </xf>
    <xf numFmtId="49" fontId="24" fillId="5" borderId="1" xfId="0" applyNumberFormat="1" applyFont="1" applyFill="1" applyBorder="1" applyAlignment="1">
      <alignment horizontal="center" vertical="center" wrapText="1"/>
    </xf>
    <xf numFmtId="49" fontId="28" fillId="4" borderId="1" xfId="0" applyNumberFormat="1" applyFont="1" applyFill="1" applyBorder="1" applyAlignment="1">
      <alignment horizontal="center" vertical="center" wrapText="1"/>
    </xf>
    <xf numFmtId="166" fontId="28" fillId="4" borderId="1" xfId="0" applyNumberFormat="1" applyFont="1" applyFill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center" vertical="center" wrapText="1"/>
    </xf>
    <xf numFmtId="49" fontId="27" fillId="4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8" fillId="2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left" vertical="center" wrapText="1"/>
    </xf>
    <xf numFmtId="3" fontId="28" fillId="2" borderId="1" xfId="0" applyNumberFormat="1" applyFont="1" applyFill="1" applyBorder="1" applyAlignment="1">
      <alignment horizontal="center" vertical="center"/>
    </xf>
    <xf numFmtId="3" fontId="27" fillId="2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vertical="top" wrapText="1"/>
    </xf>
    <xf numFmtId="49" fontId="25" fillId="0" borderId="1" xfId="0" applyNumberFormat="1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5" fillId="2" borderId="1" xfId="0" applyNumberFormat="1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166" fontId="28" fillId="0" borderId="1" xfId="0" applyNumberFormat="1" applyFont="1" applyFill="1" applyBorder="1" applyAlignment="1">
      <alignment horizontal="righ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 wrapText="1"/>
    </xf>
    <xf numFmtId="0" fontId="36" fillId="0" borderId="0" xfId="0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/>
    </xf>
    <xf numFmtId="2" fontId="28" fillId="2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horizontal="right" vertical="center"/>
    </xf>
    <xf numFmtId="0" fontId="47" fillId="0" borderId="1" xfId="0" applyFont="1" applyBorder="1" applyAlignment="1">
      <alignment vertical="top" wrapText="1"/>
    </xf>
    <xf numFmtId="166" fontId="32" fillId="0" borderId="1" xfId="0" applyNumberFormat="1" applyFont="1" applyFill="1" applyBorder="1" applyAlignment="1">
      <alignment horizontal="center" vertical="center" wrapText="1"/>
    </xf>
    <xf numFmtId="0" fontId="10" fillId="7" borderId="0" xfId="0" applyFont="1" applyFill="1"/>
    <xf numFmtId="0" fontId="5" fillId="7" borderId="0" xfId="0" applyFont="1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41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/>
    <xf numFmtId="0" fontId="27" fillId="0" borderId="1" xfId="0" applyFont="1" applyFill="1" applyBorder="1" applyAlignment="1">
      <alignment horizontal="left" vertical="center" wrapText="1"/>
    </xf>
    <xf numFmtId="49" fontId="33" fillId="0" borderId="1" xfId="0" applyNumberFormat="1" applyFont="1" applyFill="1" applyBorder="1" applyAlignment="1">
      <alignment horizontal="right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center" wrapText="1"/>
    </xf>
    <xf numFmtId="49" fontId="33" fillId="0" borderId="1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right"/>
    </xf>
    <xf numFmtId="0" fontId="45" fillId="0" borderId="1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top" wrapText="1"/>
    </xf>
    <xf numFmtId="166" fontId="46" fillId="0" borderId="1" xfId="0" applyNumberFormat="1" applyFont="1" applyBorder="1" applyAlignment="1">
      <alignment horizontal="center" vertical="top" wrapText="1"/>
    </xf>
    <xf numFmtId="0" fontId="49" fillId="0" borderId="1" xfId="0" applyFont="1" applyBorder="1" applyAlignment="1">
      <alignment horizontal="center" vertical="top" wrapText="1"/>
    </xf>
    <xf numFmtId="166" fontId="49" fillId="0" borderId="1" xfId="0" applyNumberFormat="1" applyFont="1" applyBorder="1" applyAlignment="1">
      <alignment horizontal="center" vertical="top" wrapText="1"/>
    </xf>
    <xf numFmtId="0" fontId="49" fillId="0" borderId="1" xfId="0" applyFont="1" applyBorder="1" applyAlignment="1">
      <alignment horizontal="left" vertical="top" wrapText="1"/>
    </xf>
    <xf numFmtId="0" fontId="49" fillId="0" borderId="1" xfId="0" applyFont="1" applyFill="1" applyBorder="1" applyAlignment="1">
      <alignment horizontal="left" vertical="top" wrapText="1"/>
    </xf>
    <xf numFmtId="166" fontId="49" fillId="0" borderId="1" xfId="0" applyNumberFormat="1" applyFont="1" applyFill="1" applyBorder="1" applyAlignment="1">
      <alignment horizontal="center" vertical="top" wrapText="1"/>
    </xf>
    <xf numFmtId="4" fontId="49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/>
    <xf numFmtId="49" fontId="39" fillId="0" borderId="0" xfId="0" applyNumberFormat="1" applyFont="1" applyAlignment="1">
      <alignment wrapText="1"/>
    </xf>
    <xf numFmtId="0" fontId="39" fillId="0" borderId="0" xfId="0" applyFont="1" applyAlignment="1"/>
    <xf numFmtId="0" fontId="4" fillId="0" borderId="0" xfId="0" applyFont="1" applyAlignment="1"/>
    <xf numFmtId="0" fontId="36" fillId="0" borderId="1" xfId="0" applyFont="1" applyFill="1" applyBorder="1" applyAlignment="1">
      <alignment horizontal="center" vertical="center"/>
    </xf>
    <xf numFmtId="164" fontId="48" fillId="0" borderId="1" xfId="1" applyFont="1" applyFill="1" applyBorder="1" applyAlignment="1">
      <alignment vertical="center"/>
    </xf>
    <xf numFmtId="0" fontId="49" fillId="0" borderId="1" xfId="0" applyFont="1" applyFill="1" applyBorder="1" applyAlignment="1">
      <alignment vertical="center"/>
    </xf>
    <xf numFmtId="0" fontId="51" fillId="0" borderId="1" xfId="0" applyFont="1" applyFill="1" applyBorder="1" applyAlignment="1">
      <alignment vertical="center"/>
    </xf>
    <xf numFmtId="165" fontId="49" fillId="0" borderId="1" xfId="0" applyNumberFormat="1" applyFont="1" applyFill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0" fontId="52" fillId="0" borderId="1" xfId="0" applyFont="1" applyFill="1" applyBorder="1" applyAlignment="1">
      <alignment vertical="center"/>
    </xf>
    <xf numFmtId="165" fontId="51" fillId="0" borderId="1" xfId="0" applyNumberFormat="1" applyFont="1" applyFill="1" applyBorder="1" applyAlignment="1">
      <alignment vertical="center"/>
    </xf>
    <xf numFmtId="165" fontId="52" fillId="0" borderId="1" xfId="0" applyNumberFormat="1" applyFont="1" applyFill="1" applyBorder="1" applyAlignment="1">
      <alignment vertical="center"/>
    </xf>
    <xf numFmtId="165" fontId="34" fillId="0" borderId="1" xfId="0" applyNumberFormat="1" applyFont="1" applyFill="1" applyBorder="1" applyAlignment="1">
      <alignment vertical="center"/>
    </xf>
    <xf numFmtId="165" fontId="48" fillId="0" borderId="1" xfId="0" applyNumberFormat="1" applyFont="1" applyFill="1" applyBorder="1" applyAlignment="1">
      <alignment vertical="center"/>
    </xf>
    <xf numFmtId="0" fontId="48" fillId="0" borderId="1" xfId="0" applyFont="1" applyFill="1" applyBorder="1" applyAlignment="1">
      <alignment vertical="center"/>
    </xf>
    <xf numFmtId="0" fontId="53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0" fontId="46" fillId="0" borderId="1" xfId="0" applyFont="1" applyFill="1" applyBorder="1" applyAlignment="1">
      <alignment vertical="center"/>
    </xf>
    <xf numFmtId="0" fontId="54" fillId="0" borderId="1" xfId="0" applyFont="1" applyFill="1" applyBorder="1" applyAlignment="1">
      <alignment vertical="center"/>
    </xf>
    <xf numFmtId="165" fontId="35" fillId="0" borderId="1" xfId="0" applyNumberFormat="1" applyFont="1" applyFill="1" applyBorder="1" applyAlignment="1">
      <alignment vertical="center"/>
    </xf>
    <xf numFmtId="2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2" fontId="33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center" vertical="center"/>
    </xf>
    <xf numFmtId="1" fontId="33" fillId="0" borderId="1" xfId="0" applyNumberFormat="1" applyFont="1" applyFill="1" applyBorder="1" applyAlignment="1">
      <alignment horizontal="center" vertical="center" wrapText="1"/>
    </xf>
    <xf numFmtId="164" fontId="35" fillId="0" borderId="1" xfId="1" applyFont="1" applyFill="1" applyBorder="1" applyAlignment="1">
      <alignment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167" fontId="48" fillId="0" borderId="1" xfId="1" applyNumberFormat="1" applyFont="1" applyFill="1" applyBorder="1" applyAlignment="1">
      <alignment horizontal="left" vertical="center"/>
    </xf>
    <xf numFmtId="164" fontId="48" fillId="0" borderId="1" xfId="1" applyFont="1" applyFill="1" applyBorder="1" applyAlignment="1">
      <alignment horizontal="left" vertical="center"/>
    </xf>
    <xf numFmtId="0" fontId="21" fillId="0" borderId="1" xfId="0" applyNumberFormat="1" applyFont="1" applyFill="1" applyBorder="1" applyAlignment="1">
      <alignment horizontal="left" vertical="center" wrapText="1"/>
    </xf>
    <xf numFmtId="0" fontId="21" fillId="0" borderId="1" xfId="0" applyNumberFormat="1" applyFont="1" applyFill="1" applyBorder="1" applyAlignment="1">
      <alignment horizontal="left" vertical="center"/>
    </xf>
    <xf numFmtId="164" fontId="21" fillId="0" borderId="1" xfId="1" applyFont="1" applyFill="1" applyBorder="1" applyAlignment="1">
      <alignment horizontal="left" vertical="center" wrapText="1"/>
    </xf>
    <xf numFmtId="164" fontId="33" fillId="0" borderId="1" xfId="1" applyFont="1" applyFill="1" applyBorder="1" applyAlignment="1">
      <alignment horizontal="center" vertical="center" wrapText="1"/>
    </xf>
    <xf numFmtId="164" fontId="23" fillId="0" borderId="1" xfId="1" applyFont="1" applyFill="1" applyBorder="1" applyAlignment="1">
      <alignment horizontal="center" vertical="center" wrapText="1"/>
    </xf>
    <xf numFmtId="164" fontId="55" fillId="0" borderId="1" xfId="1" applyFont="1" applyFill="1" applyBorder="1" applyAlignment="1">
      <alignment vertical="center"/>
    </xf>
    <xf numFmtId="164" fontId="22" fillId="0" borderId="1" xfId="1" applyFont="1" applyFill="1" applyBorder="1" applyAlignment="1">
      <alignment horizontal="center" vertical="center" wrapText="1"/>
    </xf>
    <xf numFmtId="164" fontId="56" fillId="0" borderId="1" xfId="1" applyFont="1" applyFill="1" applyBorder="1" applyAlignment="1">
      <alignment vertical="center"/>
    </xf>
    <xf numFmtId="164" fontId="21" fillId="0" borderId="1" xfId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right" vertical="center" wrapText="1"/>
    </xf>
    <xf numFmtId="164" fontId="33" fillId="0" borderId="1" xfId="1" applyFont="1" applyFill="1" applyBorder="1" applyAlignment="1">
      <alignment horizontal="right" vertical="center" wrapText="1"/>
    </xf>
    <xf numFmtId="164" fontId="35" fillId="0" borderId="1" xfId="1" applyFont="1" applyFill="1" applyBorder="1" applyAlignment="1">
      <alignment horizontal="right" vertical="center"/>
    </xf>
    <xf numFmtId="167" fontId="35" fillId="0" borderId="1" xfId="1" applyNumberFormat="1" applyFont="1" applyFill="1" applyBorder="1" applyAlignment="1">
      <alignment horizontal="right" vertical="center"/>
    </xf>
    <xf numFmtId="164" fontId="23" fillId="0" borderId="1" xfId="1" applyFont="1" applyFill="1" applyBorder="1" applyAlignment="1">
      <alignment horizontal="right" vertical="center" wrapText="1"/>
    </xf>
    <xf numFmtId="164" fontId="55" fillId="0" borderId="1" xfId="1" applyFont="1" applyFill="1" applyBorder="1" applyAlignment="1">
      <alignment horizontal="right" vertical="center"/>
    </xf>
    <xf numFmtId="0" fontId="33" fillId="0" borderId="1" xfId="0" applyNumberFormat="1" applyFont="1" applyFill="1" applyBorder="1" applyAlignment="1">
      <alignment horizontal="right" vertical="center" wrapText="1"/>
    </xf>
    <xf numFmtId="164" fontId="33" fillId="2" borderId="1" xfId="1" applyFont="1" applyFill="1" applyBorder="1" applyAlignment="1">
      <alignment horizontal="right" vertical="center" wrapText="1"/>
    </xf>
    <xf numFmtId="0" fontId="33" fillId="2" borderId="1" xfId="0" applyNumberFormat="1" applyFont="1" applyFill="1" applyBorder="1" applyAlignment="1">
      <alignment horizontal="right" vertical="center" wrapText="1"/>
    </xf>
    <xf numFmtId="49" fontId="33" fillId="2" borderId="1" xfId="0" applyNumberFormat="1" applyFont="1" applyFill="1" applyBorder="1" applyAlignment="1">
      <alignment horizontal="right" vertical="center" wrapText="1"/>
    </xf>
    <xf numFmtId="0" fontId="23" fillId="0" borderId="1" xfId="0" applyNumberFormat="1" applyFont="1" applyFill="1" applyBorder="1" applyAlignment="1">
      <alignment horizontal="right" vertical="center" wrapText="1"/>
    </xf>
    <xf numFmtId="0" fontId="33" fillId="0" borderId="1" xfId="0" applyFont="1" applyFill="1" applyBorder="1" applyAlignment="1">
      <alignment horizontal="right" vertical="center" wrapText="1"/>
    </xf>
    <xf numFmtId="49" fontId="23" fillId="0" borderId="1" xfId="0" applyNumberFormat="1" applyFont="1" applyFill="1" applyBorder="1" applyAlignment="1">
      <alignment horizontal="right" vertical="center"/>
    </xf>
    <xf numFmtId="2" fontId="23" fillId="0" borderId="1" xfId="0" applyNumberFormat="1" applyFont="1" applyFill="1" applyBorder="1" applyAlignment="1">
      <alignment horizontal="right" vertical="center" wrapText="1"/>
    </xf>
    <xf numFmtId="0" fontId="33" fillId="0" borderId="1" xfId="0" applyNumberFormat="1" applyFont="1" applyFill="1" applyBorder="1" applyAlignment="1">
      <alignment horizontal="right" vertical="center"/>
    </xf>
    <xf numFmtId="0" fontId="23" fillId="0" borderId="1" xfId="0" applyNumberFormat="1" applyFont="1" applyFill="1" applyBorder="1" applyAlignment="1">
      <alignment horizontal="right" vertical="center"/>
    </xf>
    <xf numFmtId="167" fontId="25" fillId="0" borderId="1" xfId="1" applyNumberFormat="1" applyFont="1" applyFill="1" applyBorder="1" applyAlignment="1">
      <alignment horizontal="center" vertical="center" wrapText="1"/>
    </xf>
    <xf numFmtId="0" fontId="57" fillId="0" borderId="1" xfId="0" applyFont="1" applyFill="1" applyBorder="1"/>
    <xf numFmtId="0" fontId="58" fillId="0" borderId="1" xfId="0" applyFont="1" applyFill="1" applyBorder="1" applyAlignment="1">
      <alignment vertical="center"/>
    </xf>
    <xf numFmtId="167" fontId="52" fillId="0" borderId="1" xfId="1" applyNumberFormat="1" applyFont="1" applyFill="1" applyBorder="1" applyAlignment="1">
      <alignment vertical="center"/>
    </xf>
    <xf numFmtId="165" fontId="46" fillId="0" borderId="1" xfId="0" applyNumberFormat="1" applyFont="1" applyFill="1" applyBorder="1" applyAlignment="1">
      <alignment vertical="center"/>
    </xf>
    <xf numFmtId="165" fontId="57" fillId="0" borderId="1" xfId="0" applyNumberFormat="1" applyFont="1" applyFill="1" applyBorder="1" applyAlignment="1">
      <alignment vertical="center"/>
    </xf>
    <xf numFmtId="0" fontId="57" fillId="0" borderId="1" xfId="0" applyFont="1" applyFill="1" applyBorder="1" applyAlignment="1">
      <alignment vertical="center"/>
    </xf>
    <xf numFmtId="165" fontId="53" fillId="0" borderId="1" xfId="0" applyNumberFormat="1" applyFont="1" applyFill="1" applyBorder="1" applyAlignment="1">
      <alignment vertical="center"/>
    </xf>
    <xf numFmtId="165" fontId="36" fillId="0" borderId="1" xfId="0" applyNumberFormat="1" applyFont="1" applyFill="1" applyBorder="1" applyAlignment="1">
      <alignment vertical="center"/>
    </xf>
    <xf numFmtId="167" fontId="46" fillId="0" borderId="1" xfId="1" applyNumberFormat="1" applyFont="1" applyFill="1" applyBorder="1" applyAlignment="1">
      <alignment vertical="center"/>
    </xf>
    <xf numFmtId="167" fontId="7" fillId="0" borderId="1" xfId="1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right" wrapText="1"/>
    </xf>
    <xf numFmtId="0" fontId="36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49" fontId="0" fillId="0" borderId="0" xfId="0" applyNumberForma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3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49" fontId="49" fillId="0" borderId="0" xfId="0" applyNumberFormat="1" applyFont="1" applyAlignment="1">
      <alignment horizontal="right" vertical="top" wrapText="1"/>
    </xf>
    <xf numFmtId="0" fontId="50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49" fontId="39" fillId="0" borderId="0" xfId="0" applyNumberFormat="1" applyFont="1" applyAlignment="1">
      <alignment horizontal="right" wrapText="1"/>
    </xf>
    <xf numFmtId="0" fontId="39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AW316"/>
  <sheetViews>
    <sheetView view="pageBreakPreview" zoomScale="60" zoomScaleNormal="50" workbookViewId="0">
      <selection sqref="A1:F1"/>
    </sheetView>
  </sheetViews>
  <sheetFormatPr defaultRowHeight="13.2"/>
  <cols>
    <col min="1" max="1" width="9.109375" style="191" customWidth="1"/>
    <col min="2" max="2" width="25" style="192" customWidth="1"/>
    <col min="3" max="3" width="48.44140625" style="193" customWidth="1"/>
    <col min="4" max="4" width="12.77734375" style="193" customWidth="1"/>
    <col min="5" max="5" width="13" style="193" customWidth="1"/>
    <col min="6" max="6" width="11.88671875" style="193" customWidth="1"/>
    <col min="7" max="49" width="9.109375" style="195" customWidth="1"/>
  </cols>
  <sheetData>
    <row r="1" spans="1:49" ht="41.25" customHeight="1">
      <c r="A1" s="392" t="s">
        <v>479</v>
      </c>
      <c r="B1" s="393"/>
      <c r="C1" s="393"/>
      <c r="D1" s="393"/>
      <c r="E1" s="393"/>
      <c r="F1" s="393"/>
    </row>
    <row r="2" spans="1:49" ht="19.2" customHeight="1">
      <c r="A2" s="287"/>
      <c r="B2" s="287"/>
      <c r="C2" s="287"/>
      <c r="D2" s="395"/>
      <c r="E2" s="395"/>
      <c r="F2" s="395"/>
    </row>
    <row r="3" spans="1:49" ht="64.2" customHeight="1">
      <c r="A3" s="394" t="s">
        <v>438</v>
      </c>
      <c r="B3" s="394"/>
      <c r="C3" s="394"/>
      <c r="D3" s="394"/>
      <c r="E3" s="394"/>
      <c r="F3" s="394"/>
    </row>
    <row r="4" spans="1:49" ht="37.5" customHeight="1">
      <c r="A4" s="196" t="s">
        <v>167</v>
      </c>
      <c r="B4" s="196" t="s">
        <v>168</v>
      </c>
      <c r="C4" s="234" t="s">
        <v>169</v>
      </c>
      <c r="D4" s="303" t="s">
        <v>473</v>
      </c>
      <c r="E4" s="302" t="s">
        <v>437</v>
      </c>
      <c r="F4" s="302" t="s">
        <v>436</v>
      </c>
    </row>
    <row r="5" spans="1:49" ht="15" customHeight="1">
      <c r="A5" s="197" t="s">
        <v>170</v>
      </c>
      <c r="B5" s="198" t="s">
        <v>171</v>
      </c>
      <c r="C5" s="199" t="s">
        <v>172</v>
      </c>
      <c r="D5" s="200">
        <f>D6+D18+D21+D24+D29+D33+D41</f>
        <v>14356</v>
      </c>
      <c r="E5" s="304">
        <v>19311.400000000001</v>
      </c>
      <c r="F5" s="304">
        <f>E5/D5*100</f>
        <v>134.51797157982725</v>
      </c>
    </row>
    <row r="6" spans="1:49" ht="15" customHeight="1">
      <c r="A6" s="201" t="s">
        <v>173</v>
      </c>
      <c r="B6" s="202" t="s">
        <v>174</v>
      </c>
      <c r="C6" s="203" t="s">
        <v>175</v>
      </c>
      <c r="D6" s="204">
        <f>D7+D13+D16</f>
        <v>11024</v>
      </c>
      <c r="E6" s="289">
        <v>15925</v>
      </c>
      <c r="F6" s="304">
        <f t="shared" ref="F6:F67" si="0">E6/D6*100</f>
        <v>144.45754716981131</v>
      </c>
    </row>
    <row r="7" spans="1:49" ht="25.2" customHeight="1">
      <c r="A7" s="205" t="s">
        <v>0</v>
      </c>
      <c r="B7" s="202" t="s">
        <v>176</v>
      </c>
      <c r="C7" s="203" t="s">
        <v>177</v>
      </c>
      <c r="D7" s="204">
        <f>SUM(D8:D12)</f>
        <v>10433</v>
      </c>
      <c r="E7" s="289">
        <v>15008.5</v>
      </c>
      <c r="F7" s="304">
        <f t="shared" si="0"/>
        <v>143.85603373909709</v>
      </c>
    </row>
    <row r="8" spans="1:49" s="194" customFormat="1" ht="25.2" customHeight="1">
      <c r="A8" s="205" t="s">
        <v>178</v>
      </c>
      <c r="B8" s="202" t="s">
        <v>179</v>
      </c>
      <c r="C8" s="203" t="s">
        <v>180</v>
      </c>
      <c r="D8" s="206">
        <v>6440.5</v>
      </c>
      <c r="E8" s="289">
        <v>10943.7</v>
      </c>
      <c r="F8" s="304">
        <f t="shared" si="0"/>
        <v>169.92003726418758</v>
      </c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</row>
    <row r="9" spans="1:49" s="194" customFormat="1" ht="39.9" customHeight="1">
      <c r="A9" s="205" t="s">
        <v>181</v>
      </c>
      <c r="B9" s="202" t="s">
        <v>182</v>
      </c>
      <c r="C9" s="203" t="s">
        <v>183</v>
      </c>
      <c r="D9" s="206">
        <v>2.5</v>
      </c>
      <c r="E9" s="289"/>
      <c r="F9" s="304">
        <f t="shared" si="0"/>
        <v>0</v>
      </c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</row>
    <row r="10" spans="1:49" s="194" customFormat="1" ht="52.2" customHeight="1">
      <c r="A10" s="205" t="s">
        <v>184</v>
      </c>
      <c r="B10" s="202" t="s">
        <v>185</v>
      </c>
      <c r="C10" s="203" t="s">
        <v>401</v>
      </c>
      <c r="D10" s="208">
        <v>3935</v>
      </c>
      <c r="E10" s="290">
        <v>4065.2</v>
      </c>
      <c r="F10" s="304">
        <f t="shared" si="0"/>
        <v>103.30876747141042</v>
      </c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</row>
    <row r="11" spans="1:49" s="194" customFormat="1" ht="50.1" customHeight="1">
      <c r="A11" s="205" t="s">
        <v>186</v>
      </c>
      <c r="B11" s="202" t="s">
        <v>187</v>
      </c>
      <c r="C11" s="203" t="s">
        <v>188</v>
      </c>
      <c r="D11" s="208">
        <v>5</v>
      </c>
      <c r="E11" s="290"/>
      <c r="F11" s="304">
        <f t="shared" si="0"/>
        <v>0</v>
      </c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</row>
    <row r="12" spans="1:49" s="194" customFormat="1" ht="40.799999999999997" customHeight="1">
      <c r="A12" s="205" t="s">
        <v>189</v>
      </c>
      <c r="B12" s="202" t="s">
        <v>190</v>
      </c>
      <c r="C12" s="203" t="s">
        <v>402</v>
      </c>
      <c r="D12" s="208">
        <v>50</v>
      </c>
      <c r="E12" s="290">
        <v>-0.4</v>
      </c>
      <c r="F12" s="304">
        <f t="shared" si="0"/>
        <v>-0.8</v>
      </c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</row>
    <row r="13" spans="1:49" s="194" customFormat="1" ht="26.1" customHeight="1">
      <c r="A13" s="201" t="s">
        <v>191</v>
      </c>
      <c r="B13" s="202" t="s">
        <v>192</v>
      </c>
      <c r="C13" s="203" t="s">
        <v>193</v>
      </c>
      <c r="D13" s="204">
        <f>SUM(D14:D15)</f>
        <v>226</v>
      </c>
      <c r="E13" s="289">
        <v>361.5</v>
      </c>
      <c r="F13" s="304">
        <f t="shared" si="0"/>
        <v>159.95575221238937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</row>
    <row r="14" spans="1:49" s="194" customFormat="1" ht="26.1" customHeight="1">
      <c r="A14" s="201" t="s">
        <v>194</v>
      </c>
      <c r="B14" s="202" t="s">
        <v>195</v>
      </c>
      <c r="C14" s="203" t="s">
        <v>193</v>
      </c>
      <c r="D14" s="206">
        <v>225</v>
      </c>
      <c r="E14" s="289">
        <v>361.5</v>
      </c>
      <c r="F14" s="304">
        <f t="shared" si="0"/>
        <v>160.66666666666666</v>
      </c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</row>
    <row r="15" spans="1:49" s="194" customFormat="1" ht="39.9" customHeight="1">
      <c r="A15" s="201" t="s">
        <v>196</v>
      </c>
      <c r="B15" s="202" t="s">
        <v>197</v>
      </c>
      <c r="C15" s="203" t="s">
        <v>403</v>
      </c>
      <c r="D15" s="206">
        <v>1</v>
      </c>
      <c r="E15" s="289"/>
      <c r="F15" s="304">
        <f t="shared" si="0"/>
        <v>0</v>
      </c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</row>
    <row r="16" spans="1:49" s="194" customFormat="1" ht="28.2" customHeight="1">
      <c r="A16" s="201" t="s">
        <v>198</v>
      </c>
      <c r="B16" s="202" t="s">
        <v>199</v>
      </c>
      <c r="C16" s="203" t="s">
        <v>200</v>
      </c>
      <c r="D16" s="204">
        <f>D17</f>
        <v>365</v>
      </c>
      <c r="E16" s="289">
        <v>555</v>
      </c>
      <c r="F16" s="304">
        <f t="shared" si="0"/>
        <v>152.05479452054794</v>
      </c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</row>
    <row r="17" spans="1:49" s="194" customFormat="1" ht="42" customHeight="1">
      <c r="A17" s="201" t="s">
        <v>201</v>
      </c>
      <c r="B17" s="202" t="s">
        <v>202</v>
      </c>
      <c r="C17" s="203" t="s">
        <v>203</v>
      </c>
      <c r="D17" s="206">
        <v>365</v>
      </c>
      <c r="E17" s="289">
        <v>555</v>
      </c>
      <c r="F17" s="304">
        <f t="shared" si="0"/>
        <v>152.05479452054794</v>
      </c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</row>
    <row r="18" spans="1:49" ht="15" hidden="1" customHeight="1">
      <c r="A18" s="201" t="s">
        <v>204</v>
      </c>
      <c r="B18" s="202" t="s">
        <v>205</v>
      </c>
      <c r="C18" s="203" t="s">
        <v>206</v>
      </c>
      <c r="D18" s="209">
        <f>D19</f>
        <v>0</v>
      </c>
      <c r="E18" s="290"/>
      <c r="F18" s="304" t="e">
        <f t="shared" si="0"/>
        <v>#DIV/0!</v>
      </c>
    </row>
    <row r="19" spans="1:49" ht="15" hidden="1" customHeight="1">
      <c r="A19" s="201" t="s">
        <v>207</v>
      </c>
      <c r="B19" s="202" t="s">
        <v>208</v>
      </c>
      <c r="C19" s="203" t="s">
        <v>209</v>
      </c>
      <c r="D19" s="209">
        <f>D20</f>
        <v>0</v>
      </c>
      <c r="E19" s="290"/>
      <c r="F19" s="304" t="e">
        <f t="shared" si="0"/>
        <v>#DIV/0!</v>
      </c>
    </row>
    <row r="20" spans="1:49" ht="48.6" hidden="1" customHeight="1">
      <c r="A20" s="201" t="s">
        <v>210</v>
      </c>
      <c r="B20" s="202" t="s">
        <v>211</v>
      </c>
      <c r="C20" s="203" t="s">
        <v>212</v>
      </c>
      <c r="D20" s="208"/>
      <c r="E20" s="290"/>
      <c r="F20" s="304" t="e">
        <f t="shared" si="0"/>
        <v>#DIV/0!</v>
      </c>
    </row>
    <row r="21" spans="1:49" ht="39.9" customHeight="1">
      <c r="A21" s="201" t="s">
        <v>204</v>
      </c>
      <c r="B21" s="202" t="s">
        <v>214</v>
      </c>
      <c r="C21" s="210" t="s">
        <v>215</v>
      </c>
      <c r="D21" s="204">
        <f>D22</f>
        <v>0</v>
      </c>
      <c r="E21" s="289">
        <v>0</v>
      </c>
      <c r="F21" s="304"/>
    </row>
    <row r="22" spans="1:49" ht="15.9" customHeight="1">
      <c r="A22" s="205" t="s">
        <v>277</v>
      </c>
      <c r="B22" s="202" t="s">
        <v>217</v>
      </c>
      <c r="C22" s="203" t="s">
        <v>218</v>
      </c>
      <c r="D22" s="204">
        <f>D23</f>
        <v>0</v>
      </c>
      <c r="E22" s="289">
        <v>0</v>
      </c>
      <c r="F22" s="304"/>
    </row>
    <row r="23" spans="1:49" ht="28.5" customHeight="1">
      <c r="A23" s="205" t="s">
        <v>280</v>
      </c>
      <c r="B23" s="202" t="s">
        <v>219</v>
      </c>
      <c r="C23" s="203" t="s">
        <v>404</v>
      </c>
      <c r="D23" s="206">
        <v>0</v>
      </c>
      <c r="E23" s="289">
        <v>0</v>
      </c>
      <c r="F23" s="304"/>
    </row>
    <row r="24" spans="1:49" ht="36.75" customHeight="1">
      <c r="A24" s="211" t="s">
        <v>213</v>
      </c>
      <c r="B24" s="202" t="s">
        <v>220</v>
      </c>
      <c r="C24" s="203" t="s">
        <v>221</v>
      </c>
      <c r="D24" s="204">
        <f>D25</f>
        <v>3091</v>
      </c>
      <c r="E24" s="289">
        <v>3102.7</v>
      </c>
      <c r="F24" s="304">
        <f t="shared" si="0"/>
        <v>100.37851827887414</v>
      </c>
    </row>
    <row r="25" spans="1:49" ht="79.95" customHeight="1">
      <c r="A25" s="205" t="s">
        <v>216</v>
      </c>
      <c r="B25" s="202" t="s">
        <v>222</v>
      </c>
      <c r="C25" s="203" t="s">
        <v>223</v>
      </c>
      <c r="D25" s="204">
        <f>D26</f>
        <v>3091</v>
      </c>
      <c r="E25" s="289">
        <v>3102.7</v>
      </c>
      <c r="F25" s="304">
        <f t="shared" si="0"/>
        <v>100.37851827887414</v>
      </c>
    </row>
    <row r="26" spans="1:49" ht="60" customHeight="1">
      <c r="A26" s="205" t="s">
        <v>384</v>
      </c>
      <c r="B26" s="202" t="s">
        <v>405</v>
      </c>
      <c r="C26" s="203" t="s">
        <v>224</v>
      </c>
      <c r="D26" s="204">
        <f>D27</f>
        <v>3091</v>
      </c>
      <c r="E26" s="289">
        <v>3102.7</v>
      </c>
      <c r="F26" s="304">
        <f t="shared" si="0"/>
        <v>100.37851827887414</v>
      </c>
      <c r="AW26"/>
    </row>
    <row r="27" spans="1:49" ht="83.4" customHeight="1">
      <c r="A27" s="205" t="s">
        <v>385</v>
      </c>
      <c r="B27" s="202" t="s">
        <v>406</v>
      </c>
      <c r="C27" s="203" t="s">
        <v>225</v>
      </c>
      <c r="D27" s="204">
        <f>D28</f>
        <v>3091</v>
      </c>
      <c r="E27" s="289">
        <v>3102.7</v>
      </c>
      <c r="F27" s="304">
        <f t="shared" si="0"/>
        <v>100.37851827887414</v>
      </c>
    </row>
    <row r="28" spans="1:49" ht="54" customHeight="1">
      <c r="A28" s="205" t="s">
        <v>386</v>
      </c>
      <c r="B28" s="202" t="s">
        <v>226</v>
      </c>
      <c r="C28" s="203" t="s">
        <v>227</v>
      </c>
      <c r="D28" s="206">
        <v>3091</v>
      </c>
      <c r="E28" s="289">
        <v>3102.7</v>
      </c>
      <c r="F28" s="304">
        <f t="shared" si="0"/>
        <v>100.37851827887414</v>
      </c>
    </row>
    <row r="29" spans="1:49" ht="27" customHeight="1">
      <c r="A29" s="205" t="s">
        <v>391</v>
      </c>
      <c r="B29" s="212" t="s">
        <v>228</v>
      </c>
      <c r="C29" s="213" t="s">
        <v>229</v>
      </c>
      <c r="D29" s="204">
        <f>D30</f>
        <v>8</v>
      </c>
      <c r="E29" s="289"/>
      <c r="F29" s="304">
        <f t="shared" si="0"/>
        <v>0</v>
      </c>
    </row>
    <row r="30" spans="1:49" ht="18" customHeight="1">
      <c r="A30" s="205" t="s">
        <v>1</v>
      </c>
      <c r="B30" s="212" t="s">
        <v>231</v>
      </c>
      <c r="C30" s="213" t="s">
        <v>232</v>
      </c>
      <c r="D30" s="204">
        <f>D31</f>
        <v>8</v>
      </c>
      <c r="E30" s="289"/>
      <c r="F30" s="304">
        <f t="shared" si="0"/>
        <v>0</v>
      </c>
    </row>
    <row r="31" spans="1:49" ht="38.25" customHeight="1">
      <c r="A31" s="205" t="s">
        <v>394</v>
      </c>
      <c r="B31" s="212" t="s">
        <v>233</v>
      </c>
      <c r="C31" s="213" t="s">
        <v>234</v>
      </c>
      <c r="D31" s="204">
        <f>D32</f>
        <v>8</v>
      </c>
      <c r="E31" s="289"/>
      <c r="F31" s="304">
        <f t="shared" si="0"/>
        <v>0</v>
      </c>
    </row>
    <row r="32" spans="1:49" ht="72.599999999999994" customHeight="1">
      <c r="A32" s="205" t="s">
        <v>395</v>
      </c>
      <c r="B32" s="212" t="s">
        <v>286</v>
      </c>
      <c r="C32" s="213" t="s">
        <v>407</v>
      </c>
      <c r="D32" s="206">
        <v>8</v>
      </c>
      <c r="E32" s="289"/>
      <c r="F32" s="304">
        <f t="shared" si="0"/>
        <v>0</v>
      </c>
    </row>
    <row r="33" spans="1:49" ht="15" customHeight="1">
      <c r="A33" s="201">
        <v>5</v>
      </c>
      <c r="B33" s="202" t="s">
        <v>235</v>
      </c>
      <c r="C33" s="203" t="s">
        <v>236</v>
      </c>
      <c r="D33" s="204">
        <f>D34+D35</f>
        <v>233</v>
      </c>
      <c r="E33" s="204">
        <v>283.5</v>
      </c>
      <c r="F33" s="304">
        <f t="shared" si="0"/>
        <v>121.67381974248927</v>
      </c>
    </row>
    <row r="34" spans="1:49" ht="54" customHeight="1">
      <c r="A34" s="201" t="s">
        <v>230</v>
      </c>
      <c r="B34" s="202" t="s">
        <v>238</v>
      </c>
      <c r="C34" s="203" t="s">
        <v>239</v>
      </c>
      <c r="D34" s="204">
        <v>10</v>
      </c>
      <c r="E34" s="289"/>
      <c r="F34" s="304">
        <f t="shared" si="0"/>
        <v>0</v>
      </c>
    </row>
    <row r="35" spans="1:49" ht="25.2" customHeight="1">
      <c r="A35" s="201" t="s">
        <v>7</v>
      </c>
      <c r="B35" s="202" t="s">
        <v>241</v>
      </c>
      <c r="C35" s="203" t="s">
        <v>242</v>
      </c>
      <c r="D35" s="204">
        <f>D36</f>
        <v>223</v>
      </c>
      <c r="E35" s="289">
        <v>283.5</v>
      </c>
      <c r="F35" s="304">
        <f t="shared" si="0"/>
        <v>127.13004484304933</v>
      </c>
      <c r="AV35"/>
      <c r="AW35"/>
    </row>
    <row r="36" spans="1:49" ht="54" customHeight="1">
      <c r="A36" s="201" t="s">
        <v>8</v>
      </c>
      <c r="B36" s="202" t="s">
        <v>243</v>
      </c>
      <c r="C36" s="203" t="s">
        <v>244</v>
      </c>
      <c r="D36" s="204">
        <f>SUM(D37:D40)</f>
        <v>223</v>
      </c>
      <c r="E36" s="289">
        <v>283.5</v>
      </c>
      <c r="F36" s="304">
        <f t="shared" si="0"/>
        <v>127.13004484304933</v>
      </c>
    </row>
    <row r="37" spans="1:49" ht="64.8" customHeight="1">
      <c r="A37" s="201" t="s">
        <v>9</v>
      </c>
      <c r="B37" s="202" t="s">
        <v>290</v>
      </c>
      <c r="C37" s="203" t="s">
        <v>408</v>
      </c>
      <c r="D37" s="206">
        <v>200</v>
      </c>
      <c r="E37" s="289">
        <v>250</v>
      </c>
      <c r="F37" s="304">
        <f t="shared" si="0"/>
        <v>125</v>
      </c>
    </row>
    <row r="38" spans="1:49" ht="64.8" customHeight="1">
      <c r="A38" s="201" t="s">
        <v>10</v>
      </c>
      <c r="B38" s="202" t="s">
        <v>467</v>
      </c>
      <c r="C38" s="203" t="s">
        <v>408</v>
      </c>
      <c r="D38" s="206"/>
      <c r="E38" s="289">
        <v>3</v>
      </c>
      <c r="F38" s="304"/>
    </row>
    <row r="39" spans="1:49" ht="55.2" customHeight="1">
      <c r="A39" s="201" t="s">
        <v>428</v>
      </c>
      <c r="B39" s="202" t="s">
        <v>245</v>
      </c>
      <c r="C39" s="203" t="s">
        <v>246</v>
      </c>
      <c r="D39" s="206">
        <v>8</v>
      </c>
      <c r="E39" s="289"/>
      <c r="F39" s="304">
        <f t="shared" si="0"/>
        <v>0</v>
      </c>
    </row>
    <row r="40" spans="1:49" ht="51.6" customHeight="1">
      <c r="A40" s="201" t="s">
        <v>468</v>
      </c>
      <c r="B40" s="202" t="s">
        <v>429</v>
      </c>
      <c r="C40" s="298" t="s">
        <v>427</v>
      </c>
      <c r="D40" s="206">
        <v>15</v>
      </c>
      <c r="E40" s="289">
        <v>30.5</v>
      </c>
      <c r="F40" s="304">
        <f t="shared" si="0"/>
        <v>203.33333333333331</v>
      </c>
    </row>
    <row r="41" spans="1:49" ht="15" customHeight="1">
      <c r="A41" s="201">
        <v>6</v>
      </c>
      <c r="B41" s="202" t="s">
        <v>247</v>
      </c>
      <c r="C41" s="203" t="s">
        <v>248</v>
      </c>
      <c r="D41" s="204">
        <f>D42+D44</f>
        <v>0</v>
      </c>
      <c r="E41" s="289">
        <v>0.2</v>
      </c>
      <c r="F41" s="304"/>
    </row>
    <row r="42" spans="1:49" ht="15" customHeight="1">
      <c r="A42" s="201" t="s">
        <v>237</v>
      </c>
      <c r="B42" s="202" t="s">
        <v>249</v>
      </c>
      <c r="C42" s="203" t="s">
        <v>250</v>
      </c>
      <c r="D42" s="204">
        <f>D43</f>
        <v>0</v>
      </c>
      <c r="E42" s="289"/>
      <c r="F42" s="304"/>
    </row>
    <row r="43" spans="1:49" ht="39.9" customHeight="1">
      <c r="A43" s="201" t="s">
        <v>396</v>
      </c>
      <c r="B43" s="202" t="s">
        <v>251</v>
      </c>
      <c r="C43" s="203" t="s">
        <v>252</v>
      </c>
      <c r="D43" s="206">
        <v>0</v>
      </c>
      <c r="E43" s="289"/>
      <c r="F43" s="304"/>
    </row>
    <row r="44" spans="1:49" ht="15" customHeight="1">
      <c r="A44" s="201" t="s">
        <v>240</v>
      </c>
      <c r="B44" s="202" t="s">
        <v>253</v>
      </c>
      <c r="C44" s="203" t="s">
        <v>254</v>
      </c>
      <c r="D44" s="204">
        <f>D45</f>
        <v>0</v>
      </c>
      <c r="E44" s="289">
        <v>0.2</v>
      </c>
      <c r="F44" s="304"/>
    </row>
    <row r="45" spans="1:49" ht="33.6" customHeight="1">
      <c r="A45" s="201" t="s">
        <v>397</v>
      </c>
      <c r="B45" s="202" t="s">
        <v>255</v>
      </c>
      <c r="C45" s="203" t="s">
        <v>256</v>
      </c>
      <c r="D45" s="204">
        <f>D46+D47</f>
        <v>0</v>
      </c>
      <c r="E45" s="289">
        <v>0.2</v>
      </c>
      <c r="F45" s="304"/>
    </row>
    <row r="46" spans="1:49" ht="26.25" customHeight="1">
      <c r="A46" s="294" t="s">
        <v>398</v>
      </c>
      <c r="B46" s="295" t="s">
        <v>257</v>
      </c>
      <c r="C46" s="296" t="s">
        <v>258</v>
      </c>
      <c r="D46" s="297">
        <v>0</v>
      </c>
      <c r="E46" s="289"/>
      <c r="F46" s="304"/>
    </row>
    <row r="47" spans="1:49" ht="35.1" customHeight="1">
      <c r="A47" s="294" t="s">
        <v>399</v>
      </c>
      <c r="B47" s="295" t="s">
        <v>259</v>
      </c>
      <c r="C47" s="296" t="s">
        <v>260</v>
      </c>
      <c r="D47" s="297">
        <v>0</v>
      </c>
      <c r="E47" s="204"/>
      <c r="F47" s="304"/>
    </row>
    <row r="48" spans="1:49" ht="15" customHeight="1">
      <c r="A48" s="197" t="s">
        <v>261</v>
      </c>
      <c r="B48" s="198" t="s">
        <v>262</v>
      </c>
      <c r="C48" s="214" t="s">
        <v>263</v>
      </c>
      <c r="D48" s="215">
        <f>D49+D62+D65</f>
        <v>13344</v>
      </c>
      <c r="E48" s="215">
        <v>13288.9</v>
      </c>
      <c r="F48" s="304">
        <f t="shared" si="0"/>
        <v>99.587080335731414</v>
      </c>
    </row>
    <row r="49" spans="1:49" ht="35.1" customHeight="1">
      <c r="A49" s="201" t="s">
        <v>264</v>
      </c>
      <c r="B49" s="202" t="s">
        <v>265</v>
      </c>
      <c r="C49" s="203" t="s">
        <v>266</v>
      </c>
      <c r="D49" s="216">
        <f>D50+D53</f>
        <v>13344</v>
      </c>
      <c r="E49" s="289">
        <v>13288.9</v>
      </c>
      <c r="F49" s="304">
        <f t="shared" si="0"/>
        <v>99.587080335731414</v>
      </c>
    </row>
    <row r="50" spans="1:49" ht="26.25" customHeight="1">
      <c r="A50" s="205" t="s">
        <v>0</v>
      </c>
      <c r="B50" s="202" t="s">
        <v>409</v>
      </c>
      <c r="C50" s="203" t="s">
        <v>300</v>
      </c>
      <c r="D50" s="216">
        <f>D51</f>
        <v>8471.5</v>
      </c>
      <c r="E50" s="289">
        <v>8471.5</v>
      </c>
      <c r="F50" s="304">
        <f t="shared" si="0"/>
        <v>100</v>
      </c>
    </row>
    <row r="51" spans="1:49" ht="26.25" customHeight="1">
      <c r="A51" s="201" t="s">
        <v>297</v>
      </c>
      <c r="B51" s="202" t="s">
        <v>410</v>
      </c>
      <c r="C51" s="203" t="s">
        <v>299</v>
      </c>
      <c r="D51" s="216">
        <f>D52</f>
        <v>8471.5</v>
      </c>
      <c r="E51" s="289">
        <v>8471.5</v>
      </c>
      <c r="F51" s="304">
        <f t="shared" si="0"/>
        <v>100</v>
      </c>
    </row>
    <row r="52" spans="1:49" ht="38.25" customHeight="1">
      <c r="A52" s="201" t="s">
        <v>268</v>
      </c>
      <c r="B52" s="202" t="s">
        <v>411</v>
      </c>
      <c r="C52" s="203" t="s">
        <v>298</v>
      </c>
      <c r="D52" s="225">
        <v>8471.5</v>
      </c>
      <c r="E52" s="289">
        <v>8471.5</v>
      </c>
      <c r="F52" s="304">
        <f t="shared" si="0"/>
        <v>100</v>
      </c>
    </row>
    <row r="53" spans="1:49" s="5" customFormat="1" ht="25.5" customHeight="1">
      <c r="A53" s="217" t="s">
        <v>291</v>
      </c>
      <c r="B53" s="218" t="s">
        <v>413</v>
      </c>
      <c r="C53" s="219" t="s">
        <v>412</v>
      </c>
      <c r="D53" s="204">
        <f>D54+D59</f>
        <v>4872.5</v>
      </c>
      <c r="E53" s="391">
        <v>4817.3999999999996</v>
      </c>
      <c r="F53" s="304">
        <f t="shared" si="0"/>
        <v>98.869163673678813</v>
      </c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</row>
    <row r="54" spans="1:49" s="5" customFormat="1" ht="36.75" customHeight="1">
      <c r="A54" s="217" t="s">
        <v>292</v>
      </c>
      <c r="B54" s="218" t="s">
        <v>414</v>
      </c>
      <c r="C54" s="219" t="s">
        <v>267</v>
      </c>
      <c r="D54" s="204">
        <f>D55</f>
        <v>4872.5</v>
      </c>
      <c r="E54" s="391">
        <v>4817.3999999999996</v>
      </c>
      <c r="F54" s="304">
        <f t="shared" si="0"/>
        <v>98.869163673678813</v>
      </c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</row>
    <row r="55" spans="1:49" s="5" customFormat="1" ht="45.6" customHeight="1">
      <c r="A55" s="217" t="s">
        <v>293</v>
      </c>
      <c r="B55" s="218" t="s">
        <v>415</v>
      </c>
      <c r="C55" s="219" t="s">
        <v>269</v>
      </c>
      <c r="D55" s="204">
        <f>SUM(D56:D58)</f>
        <v>4872.5</v>
      </c>
      <c r="E55" s="391">
        <v>4817.3999999999996</v>
      </c>
      <c r="F55" s="304">
        <f t="shared" si="0"/>
        <v>98.869163673678813</v>
      </c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</row>
    <row r="56" spans="1:49" s="5" customFormat="1" ht="60" customHeight="1">
      <c r="A56" s="217" t="s">
        <v>294</v>
      </c>
      <c r="B56" s="218" t="s">
        <v>416</v>
      </c>
      <c r="C56" s="219" t="s">
        <v>270</v>
      </c>
      <c r="D56" s="206">
        <v>796.1</v>
      </c>
      <c r="E56" s="305" t="s">
        <v>469</v>
      </c>
      <c r="F56" s="304">
        <f t="shared" si="0"/>
        <v>93.078758949880665</v>
      </c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</row>
    <row r="57" spans="1:49" s="5" customFormat="1" ht="84.9" customHeight="1">
      <c r="A57" s="217" t="s">
        <v>295</v>
      </c>
      <c r="B57" s="218" t="s">
        <v>417</v>
      </c>
      <c r="C57" s="221" t="s">
        <v>271</v>
      </c>
      <c r="D57" s="206">
        <v>6.5</v>
      </c>
      <c r="E57" s="305" t="s">
        <v>470</v>
      </c>
      <c r="F57" s="304">
        <f t="shared" si="0"/>
        <v>100</v>
      </c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</row>
    <row r="58" spans="1:49" s="5" customFormat="1" ht="61.2" customHeight="1">
      <c r="A58" s="217" t="s">
        <v>296</v>
      </c>
      <c r="B58" s="218" t="s">
        <v>418</v>
      </c>
      <c r="C58" s="221" t="s">
        <v>272</v>
      </c>
      <c r="D58" s="206">
        <v>4069.9</v>
      </c>
      <c r="E58" s="305" t="s">
        <v>471</v>
      </c>
      <c r="F58" s="304">
        <f t="shared" si="0"/>
        <v>100</v>
      </c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</row>
    <row r="59" spans="1:49" s="5" customFormat="1" ht="45" hidden="1" customHeight="1">
      <c r="A59" s="217" t="s">
        <v>371</v>
      </c>
      <c r="B59" s="218" t="s">
        <v>421</v>
      </c>
      <c r="C59" s="219" t="s">
        <v>273</v>
      </c>
      <c r="D59" s="204">
        <f>D60</f>
        <v>0</v>
      </c>
      <c r="E59" s="305"/>
      <c r="F59" s="304" t="e">
        <f t="shared" si="0"/>
        <v>#DIV/0!</v>
      </c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</row>
    <row r="60" spans="1:49" s="5" customFormat="1" ht="48.6" hidden="1" customHeight="1">
      <c r="A60" s="217" t="s">
        <v>372</v>
      </c>
      <c r="B60" s="218" t="s">
        <v>422</v>
      </c>
      <c r="C60" s="219" t="s">
        <v>274</v>
      </c>
      <c r="D60" s="204">
        <f>D61</f>
        <v>0</v>
      </c>
      <c r="E60" s="305"/>
      <c r="F60" s="304" t="e">
        <f t="shared" si="0"/>
        <v>#DIV/0!</v>
      </c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</row>
    <row r="61" spans="1:49" s="5" customFormat="1" ht="45" hidden="1" customHeight="1">
      <c r="A61" s="217" t="s">
        <v>373</v>
      </c>
      <c r="B61" s="218" t="s">
        <v>423</v>
      </c>
      <c r="C61" s="219" t="s">
        <v>424</v>
      </c>
      <c r="D61" s="206"/>
      <c r="E61" s="305"/>
      <c r="F61" s="304" t="e">
        <f t="shared" si="0"/>
        <v>#DIV/0!</v>
      </c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</row>
    <row r="62" spans="1:49" ht="15" customHeight="1">
      <c r="A62" s="222">
        <v>2</v>
      </c>
      <c r="B62" s="223" t="s">
        <v>275</v>
      </c>
      <c r="C62" s="203" t="s">
        <v>276</v>
      </c>
      <c r="D62" s="204">
        <f>D63</f>
        <v>0</v>
      </c>
      <c r="E62" s="289">
        <v>0</v>
      </c>
      <c r="F62" s="304"/>
    </row>
    <row r="63" spans="1:49" ht="39" customHeight="1">
      <c r="A63" s="217" t="s">
        <v>277</v>
      </c>
      <c r="B63" s="223" t="s">
        <v>278</v>
      </c>
      <c r="C63" s="224" t="s">
        <v>279</v>
      </c>
      <c r="D63" s="216">
        <f>D64</f>
        <v>0</v>
      </c>
      <c r="E63" s="289">
        <v>0</v>
      </c>
      <c r="F63" s="304"/>
    </row>
    <row r="64" spans="1:49" ht="38.4" customHeight="1">
      <c r="A64" s="217" t="s">
        <v>280</v>
      </c>
      <c r="B64" s="223" t="s">
        <v>281</v>
      </c>
      <c r="C64" s="224" t="s">
        <v>279</v>
      </c>
      <c r="D64" s="225">
        <v>0</v>
      </c>
      <c r="E64" s="289">
        <v>0</v>
      </c>
      <c r="F64" s="304"/>
    </row>
    <row r="65" spans="1:49" ht="89.4" customHeight="1">
      <c r="A65" s="222">
        <v>3</v>
      </c>
      <c r="B65" s="223" t="s">
        <v>420</v>
      </c>
      <c r="C65" s="226" t="s">
        <v>282</v>
      </c>
      <c r="D65" s="204">
        <f>D66</f>
        <v>0</v>
      </c>
      <c r="E65" s="289">
        <v>0</v>
      </c>
      <c r="F65" s="304"/>
    </row>
    <row r="66" spans="1:49" ht="106.8" customHeight="1">
      <c r="A66" s="222" t="s">
        <v>283</v>
      </c>
      <c r="B66" s="223" t="s">
        <v>284</v>
      </c>
      <c r="C66" s="226" t="s">
        <v>419</v>
      </c>
      <c r="D66" s="206">
        <v>0</v>
      </c>
      <c r="E66" s="289">
        <v>0</v>
      </c>
      <c r="F66" s="304"/>
    </row>
    <row r="67" spans="1:49" ht="18" customHeight="1">
      <c r="A67" s="227"/>
      <c r="B67" s="228"/>
      <c r="C67" s="229" t="s">
        <v>285</v>
      </c>
      <c r="D67" s="215">
        <f>D5+D48</f>
        <v>27700</v>
      </c>
      <c r="E67" s="215">
        <f>E5+E48</f>
        <v>32600.300000000003</v>
      </c>
      <c r="F67" s="304">
        <f t="shared" si="0"/>
        <v>117.69061371841157</v>
      </c>
    </row>
    <row r="68" spans="1:49" ht="17.25" customHeight="1">
      <c r="A68" s="230"/>
      <c r="D68" s="231"/>
    </row>
    <row r="69" spans="1:49" ht="18" customHeight="1">
      <c r="A69" s="235"/>
      <c r="B69" s="235"/>
      <c r="C69" s="235"/>
      <c r="D69" s="235"/>
      <c r="E69" s="235"/>
      <c r="F69" s="235"/>
    </row>
    <row r="70" spans="1:49" ht="15.6" hidden="1">
      <c r="A70" s="397" t="s">
        <v>110</v>
      </c>
      <c r="B70" s="397"/>
      <c r="C70" s="397"/>
      <c r="D70" s="397"/>
      <c r="E70" s="397"/>
      <c r="F70" s="397"/>
    </row>
    <row r="71" spans="1:49" ht="15.6">
      <c r="A71" s="397"/>
      <c r="B71" s="397"/>
      <c r="C71" s="397"/>
      <c r="D71" s="397"/>
      <c r="E71" s="397"/>
      <c r="F71" s="397"/>
    </row>
    <row r="72" spans="1:49" ht="12.75" customHeight="1">
      <c r="A72" s="396"/>
      <c r="B72" s="396"/>
      <c r="C72" s="288"/>
      <c r="D72" s="233"/>
      <c r="E72" s="233"/>
      <c r="F72" s="233"/>
    </row>
    <row r="73" spans="1:49">
      <c r="A73" s="230"/>
      <c r="B73" s="232"/>
      <c r="C73" s="233"/>
      <c r="D73" s="233"/>
      <c r="E73" s="233"/>
      <c r="F73" s="233"/>
    </row>
    <row r="74" spans="1:49" ht="12.75" customHeight="1">
      <c r="A74" s="230"/>
      <c r="B74" s="233"/>
      <c r="C74" s="233"/>
      <c r="D74" s="233"/>
      <c r="E74" s="207"/>
      <c r="F74" s="207"/>
      <c r="AU74"/>
      <c r="AV74"/>
      <c r="AW74"/>
    </row>
    <row r="75" spans="1:49">
      <c r="A75" s="230"/>
      <c r="B75" s="232"/>
      <c r="C75" s="233"/>
      <c r="D75" s="233"/>
      <c r="E75" s="233"/>
      <c r="F75" s="233"/>
    </row>
    <row r="76" spans="1:49">
      <c r="A76" s="230"/>
      <c r="B76" s="232"/>
      <c r="C76" s="233"/>
      <c r="D76" s="233"/>
      <c r="E76" s="233"/>
      <c r="F76" s="233"/>
    </row>
    <row r="77" spans="1:49">
      <c r="A77" s="230"/>
      <c r="B77" s="232"/>
      <c r="C77" s="233"/>
      <c r="D77" s="233"/>
      <c r="E77" s="233"/>
      <c r="F77" s="233"/>
    </row>
    <row r="78" spans="1:49">
      <c r="A78" s="230"/>
      <c r="B78" s="232"/>
      <c r="C78" s="233"/>
      <c r="D78" s="233"/>
      <c r="E78" s="233"/>
      <c r="F78" s="233"/>
    </row>
    <row r="79" spans="1:49">
      <c r="A79" s="230"/>
      <c r="B79" s="232"/>
      <c r="C79" s="233"/>
      <c r="D79" s="233"/>
      <c r="E79" s="233"/>
      <c r="F79" s="233"/>
    </row>
    <row r="80" spans="1:49">
      <c r="A80" s="230"/>
      <c r="B80" s="232"/>
      <c r="C80" s="233"/>
      <c r="D80" s="233"/>
      <c r="E80" s="233"/>
      <c r="F80" s="233"/>
    </row>
    <row r="81" spans="1:6">
      <c r="A81" s="230"/>
      <c r="B81" s="232"/>
      <c r="C81" s="233"/>
      <c r="D81" s="233"/>
      <c r="E81" s="233"/>
      <c r="F81" s="233"/>
    </row>
    <row r="82" spans="1:6">
      <c r="A82" s="230"/>
      <c r="B82" s="232"/>
      <c r="C82" s="233"/>
      <c r="D82" s="233"/>
      <c r="E82" s="233"/>
      <c r="F82" s="233"/>
    </row>
    <row r="83" spans="1:6">
      <c r="A83" s="230"/>
      <c r="B83" s="232"/>
      <c r="C83" s="233"/>
      <c r="D83" s="233"/>
      <c r="E83" s="233"/>
      <c r="F83" s="233"/>
    </row>
    <row r="84" spans="1:6">
      <c r="A84" s="230"/>
      <c r="B84" s="232"/>
      <c r="C84" s="233"/>
      <c r="D84" s="233"/>
      <c r="E84" s="233"/>
      <c r="F84" s="233"/>
    </row>
    <row r="85" spans="1:6">
      <c r="A85" s="230"/>
      <c r="B85" s="232"/>
      <c r="C85" s="233"/>
      <c r="D85" s="233"/>
      <c r="E85" s="233"/>
      <c r="F85" s="233"/>
    </row>
    <row r="86" spans="1:6">
      <c r="A86" s="230"/>
      <c r="B86" s="232"/>
      <c r="C86" s="233"/>
      <c r="D86" s="233"/>
      <c r="E86" s="233"/>
      <c r="F86" s="233"/>
    </row>
    <row r="87" spans="1:6">
      <c r="A87" s="230"/>
      <c r="B87" s="232"/>
      <c r="C87" s="233"/>
      <c r="D87" s="233"/>
      <c r="E87" s="233"/>
      <c r="F87" s="233"/>
    </row>
    <row r="88" spans="1:6">
      <c r="A88" s="230"/>
      <c r="B88" s="232"/>
      <c r="C88" s="233"/>
      <c r="D88" s="233"/>
      <c r="E88" s="233"/>
      <c r="F88" s="233"/>
    </row>
    <row r="89" spans="1:6">
      <c r="A89" s="230"/>
      <c r="B89" s="232"/>
      <c r="C89" s="233"/>
      <c r="D89" s="233"/>
      <c r="E89" s="233"/>
      <c r="F89" s="233"/>
    </row>
    <row r="90" spans="1:6">
      <c r="A90" s="230"/>
      <c r="B90" s="232"/>
      <c r="C90" s="233"/>
      <c r="D90" s="233"/>
      <c r="E90" s="233"/>
      <c r="F90" s="233"/>
    </row>
    <row r="91" spans="1:6">
      <c r="A91" s="230"/>
      <c r="B91" s="232"/>
      <c r="C91" s="233"/>
      <c r="D91" s="233"/>
      <c r="E91" s="233"/>
      <c r="F91" s="233"/>
    </row>
    <row r="92" spans="1:6">
      <c r="A92" s="230"/>
      <c r="B92" s="232"/>
      <c r="C92" s="233"/>
      <c r="D92" s="233"/>
      <c r="E92" s="233"/>
      <c r="F92" s="233"/>
    </row>
    <row r="93" spans="1:6">
      <c r="A93" s="230"/>
      <c r="B93" s="232"/>
      <c r="C93" s="233"/>
      <c r="D93" s="233"/>
      <c r="E93" s="233"/>
      <c r="F93" s="233"/>
    </row>
    <row r="94" spans="1:6">
      <c r="A94" s="230"/>
      <c r="B94" s="232"/>
      <c r="C94" s="233"/>
      <c r="D94" s="233"/>
      <c r="E94" s="233"/>
      <c r="F94" s="233"/>
    </row>
    <row r="95" spans="1:6">
      <c r="A95" s="230"/>
      <c r="B95" s="232"/>
      <c r="C95" s="233"/>
      <c r="D95" s="233"/>
      <c r="E95" s="233"/>
      <c r="F95" s="233"/>
    </row>
    <row r="96" spans="1:6">
      <c r="A96" s="230"/>
      <c r="B96" s="232"/>
      <c r="C96" s="233"/>
      <c r="D96" s="233"/>
      <c r="E96" s="233"/>
      <c r="F96" s="233"/>
    </row>
    <row r="97" spans="1:6">
      <c r="A97" s="230"/>
      <c r="B97" s="232"/>
      <c r="C97" s="233"/>
      <c r="D97" s="233"/>
      <c r="E97" s="233"/>
      <c r="F97" s="233"/>
    </row>
    <row r="98" spans="1:6">
      <c r="A98" s="230"/>
      <c r="B98" s="232"/>
      <c r="C98" s="233"/>
      <c r="D98" s="233"/>
      <c r="E98" s="233"/>
      <c r="F98" s="233"/>
    </row>
    <row r="99" spans="1:6">
      <c r="A99" s="230"/>
      <c r="B99" s="232"/>
      <c r="C99" s="233"/>
      <c r="D99" s="233"/>
      <c r="E99" s="233"/>
      <c r="F99" s="233"/>
    </row>
    <row r="100" spans="1:6">
      <c r="A100" s="230"/>
      <c r="B100" s="232"/>
      <c r="C100" s="233"/>
      <c r="D100" s="233"/>
      <c r="E100" s="233"/>
      <c r="F100" s="233"/>
    </row>
    <row r="101" spans="1:6">
      <c r="A101" s="230"/>
      <c r="B101" s="232"/>
      <c r="C101" s="233"/>
      <c r="D101" s="233"/>
      <c r="E101" s="233"/>
      <c r="F101" s="233"/>
    </row>
    <row r="102" spans="1:6">
      <c r="A102" s="230"/>
      <c r="B102" s="232"/>
      <c r="C102" s="233"/>
      <c r="D102" s="233"/>
      <c r="E102" s="233"/>
      <c r="F102" s="233"/>
    </row>
    <row r="103" spans="1:6">
      <c r="A103" s="230"/>
      <c r="B103" s="232"/>
      <c r="C103" s="233"/>
      <c r="D103" s="233"/>
      <c r="E103" s="233"/>
      <c r="F103" s="233"/>
    </row>
    <row r="104" spans="1:6">
      <c r="A104" s="230"/>
      <c r="B104" s="232"/>
      <c r="C104" s="233"/>
      <c r="D104" s="233"/>
      <c r="E104" s="233"/>
      <c r="F104" s="233"/>
    </row>
    <row r="105" spans="1:6">
      <c r="A105" s="230"/>
      <c r="B105" s="232"/>
      <c r="C105" s="233"/>
      <c r="D105" s="233"/>
      <c r="E105" s="233"/>
      <c r="F105" s="233"/>
    </row>
    <row r="106" spans="1:6">
      <c r="A106" s="230"/>
      <c r="B106" s="232"/>
      <c r="C106" s="233"/>
      <c r="D106" s="233"/>
      <c r="E106" s="233"/>
      <c r="F106" s="233"/>
    </row>
    <row r="107" spans="1:6">
      <c r="A107" s="230"/>
      <c r="B107" s="232"/>
      <c r="C107" s="233"/>
      <c r="D107" s="233"/>
      <c r="E107" s="233"/>
      <c r="F107" s="233"/>
    </row>
    <row r="108" spans="1:6">
      <c r="A108" s="230"/>
      <c r="B108" s="232"/>
      <c r="C108" s="233"/>
      <c r="D108" s="233"/>
      <c r="E108" s="233"/>
      <c r="F108" s="233"/>
    </row>
    <row r="109" spans="1:6">
      <c r="A109" s="230"/>
      <c r="B109" s="232"/>
      <c r="C109" s="233"/>
      <c r="D109" s="233"/>
      <c r="E109" s="233"/>
      <c r="F109" s="233"/>
    </row>
    <row r="110" spans="1:6">
      <c r="A110" s="230"/>
      <c r="B110" s="232"/>
      <c r="C110" s="233"/>
      <c r="D110" s="233"/>
      <c r="E110" s="233"/>
      <c r="F110" s="233"/>
    </row>
    <row r="111" spans="1:6">
      <c r="A111" s="230"/>
      <c r="B111" s="232"/>
      <c r="C111" s="233"/>
      <c r="D111" s="233"/>
      <c r="E111" s="233"/>
      <c r="F111" s="233"/>
    </row>
    <row r="112" spans="1:6">
      <c r="A112" s="230"/>
      <c r="B112" s="232"/>
      <c r="C112" s="233"/>
      <c r="D112" s="233"/>
      <c r="E112" s="233"/>
      <c r="F112" s="233"/>
    </row>
    <row r="113" spans="1:6">
      <c r="A113" s="230"/>
      <c r="B113" s="232"/>
      <c r="C113" s="233"/>
      <c r="D113" s="233"/>
      <c r="E113" s="233"/>
      <c r="F113" s="233"/>
    </row>
    <row r="114" spans="1:6">
      <c r="A114" s="230"/>
      <c r="B114" s="232"/>
      <c r="C114" s="233"/>
      <c r="D114" s="233"/>
      <c r="E114" s="233"/>
      <c r="F114" s="233"/>
    </row>
    <row r="115" spans="1:6">
      <c r="A115" s="230"/>
      <c r="B115" s="232"/>
      <c r="C115" s="233"/>
      <c r="D115" s="233"/>
      <c r="E115" s="233"/>
      <c r="F115" s="233"/>
    </row>
    <row r="116" spans="1:6">
      <c r="A116" s="230"/>
      <c r="B116" s="232"/>
      <c r="C116" s="233"/>
      <c r="D116" s="233"/>
      <c r="E116" s="233"/>
      <c r="F116" s="233"/>
    </row>
    <row r="117" spans="1:6">
      <c r="A117" s="230"/>
      <c r="B117" s="232"/>
      <c r="C117" s="233"/>
      <c r="D117" s="233"/>
      <c r="E117" s="233"/>
      <c r="F117" s="233"/>
    </row>
    <row r="118" spans="1:6">
      <c r="A118" s="230"/>
      <c r="B118" s="232"/>
      <c r="C118" s="233"/>
      <c r="D118" s="233"/>
      <c r="E118" s="233"/>
      <c r="F118" s="233"/>
    </row>
    <row r="119" spans="1:6">
      <c r="A119" s="230"/>
      <c r="B119" s="232"/>
      <c r="C119" s="233"/>
      <c r="D119" s="233"/>
      <c r="E119" s="233"/>
      <c r="F119" s="233"/>
    </row>
    <row r="120" spans="1:6">
      <c r="A120" s="230"/>
      <c r="B120" s="232"/>
      <c r="C120" s="233"/>
      <c r="D120" s="233"/>
      <c r="E120" s="233"/>
      <c r="F120" s="233"/>
    </row>
    <row r="121" spans="1:6">
      <c r="A121" s="230"/>
      <c r="B121" s="232"/>
      <c r="C121" s="233"/>
      <c r="D121" s="233"/>
      <c r="E121" s="233"/>
      <c r="F121" s="233"/>
    </row>
    <row r="122" spans="1:6">
      <c r="A122" s="230"/>
      <c r="B122" s="232"/>
      <c r="C122" s="233"/>
      <c r="D122" s="233"/>
      <c r="E122" s="233"/>
      <c r="F122" s="233"/>
    </row>
    <row r="123" spans="1:6">
      <c r="A123" s="230"/>
      <c r="B123" s="232"/>
      <c r="C123" s="233"/>
      <c r="D123" s="233"/>
      <c r="E123" s="233"/>
      <c r="F123" s="233"/>
    </row>
    <row r="124" spans="1:6">
      <c r="A124" s="230"/>
      <c r="B124" s="232"/>
      <c r="C124" s="233"/>
      <c r="D124" s="233"/>
      <c r="E124" s="233"/>
      <c r="F124" s="233"/>
    </row>
    <row r="125" spans="1:6">
      <c r="A125" s="230"/>
      <c r="B125" s="232"/>
      <c r="C125" s="233"/>
      <c r="D125" s="233"/>
      <c r="E125" s="233"/>
      <c r="F125" s="233"/>
    </row>
    <row r="126" spans="1:6">
      <c r="A126" s="230"/>
      <c r="B126" s="232"/>
      <c r="C126" s="233"/>
      <c r="D126" s="233"/>
      <c r="E126" s="233"/>
      <c r="F126" s="233"/>
    </row>
    <row r="127" spans="1:6">
      <c r="A127" s="230"/>
      <c r="B127" s="232"/>
      <c r="C127" s="233"/>
      <c r="D127" s="233"/>
      <c r="E127" s="233"/>
      <c r="F127" s="233"/>
    </row>
    <row r="128" spans="1:6">
      <c r="A128" s="230"/>
      <c r="B128" s="232"/>
      <c r="C128" s="233"/>
      <c r="D128" s="233"/>
      <c r="E128" s="233"/>
      <c r="F128" s="233"/>
    </row>
    <row r="129" spans="1:6">
      <c r="A129" s="230"/>
      <c r="B129" s="232"/>
      <c r="C129" s="233"/>
      <c r="D129" s="233"/>
      <c r="E129" s="233"/>
      <c r="F129" s="233"/>
    </row>
    <row r="130" spans="1:6">
      <c r="A130" s="230"/>
      <c r="B130" s="232"/>
      <c r="C130" s="233"/>
      <c r="D130" s="233"/>
      <c r="E130" s="233"/>
      <c r="F130" s="233"/>
    </row>
    <row r="131" spans="1:6">
      <c r="A131" s="230"/>
      <c r="B131" s="232"/>
      <c r="C131" s="233"/>
      <c r="D131" s="233"/>
      <c r="E131" s="233"/>
      <c r="F131" s="233"/>
    </row>
    <row r="132" spans="1:6">
      <c r="A132" s="230"/>
      <c r="B132" s="232"/>
      <c r="C132" s="233"/>
      <c r="D132" s="233"/>
      <c r="E132" s="233"/>
      <c r="F132" s="233"/>
    </row>
    <row r="133" spans="1:6">
      <c r="A133" s="230"/>
      <c r="B133" s="232"/>
      <c r="C133" s="233"/>
      <c r="D133" s="233"/>
      <c r="E133" s="233"/>
      <c r="F133" s="233"/>
    </row>
    <row r="134" spans="1:6">
      <c r="A134" s="230"/>
      <c r="B134" s="232"/>
      <c r="C134" s="233"/>
      <c r="D134" s="233"/>
      <c r="E134" s="233"/>
      <c r="F134" s="233"/>
    </row>
    <row r="135" spans="1:6">
      <c r="A135" s="230"/>
      <c r="B135" s="232"/>
      <c r="C135" s="233"/>
      <c r="D135" s="233"/>
      <c r="E135" s="233"/>
      <c r="F135" s="233"/>
    </row>
    <row r="136" spans="1:6">
      <c r="A136" s="230"/>
      <c r="B136" s="232"/>
      <c r="C136" s="233"/>
      <c r="D136" s="233"/>
      <c r="E136" s="233"/>
      <c r="F136" s="233"/>
    </row>
    <row r="137" spans="1:6">
      <c r="A137" s="230"/>
      <c r="B137" s="232"/>
      <c r="C137" s="233"/>
      <c r="D137" s="233"/>
      <c r="E137" s="233"/>
      <c r="F137" s="233"/>
    </row>
    <row r="138" spans="1:6">
      <c r="A138" s="230"/>
      <c r="B138" s="232"/>
      <c r="C138" s="233"/>
      <c r="D138" s="233"/>
      <c r="E138" s="233"/>
      <c r="F138" s="233"/>
    </row>
    <row r="139" spans="1:6">
      <c r="A139" s="230"/>
      <c r="B139" s="232"/>
      <c r="C139" s="233"/>
      <c r="D139" s="233"/>
      <c r="E139" s="233"/>
      <c r="F139" s="233"/>
    </row>
    <row r="140" spans="1:6">
      <c r="A140" s="230"/>
      <c r="B140" s="232"/>
      <c r="C140" s="233"/>
      <c r="D140" s="233"/>
      <c r="E140" s="233"/>
      <c r="F140" s="233"/>
    </row>
    <row r="141" spans="1:6">
      <c r="A141" s="230"/>
      <c r="B141" s="232"/>
      <c r="C141" s="233"/>
      <c r="D141" s="233"/>
      <c r="E141" s="233"/>
      <c r="F141" s="233"/>
    </row>
    <row r="142" spans="1:6">
      <c r="A142" s="230"/>
      <c r="B142" s="232"/>
      <c r="C142" s="233"/>
      <c r="D142" s="233"/>
      <c r="E142" s="233"/>
      <c r="F142" s="233"/>
    </row>
    <row r="143" spans="1:6">
      <c r="A143" s="230"/>
      <c r="B143" s="232"/>
      <c r="C143" s="233"/>
      <c r="D143" s="233"/>
      <c r="E143" s="233"/>
      <c r="F143" s="233"/>
    </row>
    <row r="144" spans="1:6">
      <c r="A144" s="230"/>
      <c r="B144" s="232"/>
      <c r="C144" s="233"/>
      <c r="D144" s="233"/>
      <c r="E144" s="233"/>
      <c r="F144" s="233"/>
    </row>
    <row r="145" spans="1:6">
      <c r="A145" s="230"/>
      <c r="B145" s="232"/>
      <c r="C145" s="233"/>
      <c r="D145" s="233"/>
      <c r="E145" s="233"/>
      <c r="F145" s="233"/>
    </row>
    <row r="146" spans="1:6">
      <c r="A146" s="230"/>
      <c r="B146" s="232"/>
      <c r="C146" s="233"/>
      <c r="D146" s="233"/>
      <c r="E146" s="233"/>
      <c r="F146" s="233"/>
    </row>
    <row r="147" spans="1:6">
      <c r="A147" s="230"/>
      <c r="B147" s="232"/>
      <c r="C147" s="233"/>
      <c r="D147" s="233"/>
      <c r="E147" s="233"/>
      <c r="F147" s="233"/>
    </row>
    <row r="148" spans="1:6">
      <c r="A148" s="230"/>
      <c r="B148" s="232"/>
      <c r="C148" s="233"/>
      <c r="D148" s="233"/>
      <c r="E148" s="233"/>
      <c r="F148" s="233"/>
    </row>
    <row r="149" spans="1:6">
      <c r="A149" s="230"/>
      <c r="B149" s="232"/>
      <c r="C149" s="233"/>
      <c r="D149" s="233"/>
      <c r="E149" s="233"/>
      <c r="F149" s="233"/>
    </row>
    <row r="150" spans="1:6">
      <c r="A150" s="230"/>
      <c r="B150" s="232"/>
      <c r="C150" s="233"/>
      <c r="D150" s="233"/>
      <c r="E150" s="233"/>
      <c r="F150" s="233"/>
    </row>
    <row r="151" spans="1:6">
      <c r="A151" s="230"/>
      <c r="B151" s="232"/>
      <c r="C151" s="233"/>
      <c r="D151" s="233"/>
      <c r="E151" s="233"/>
      <c r="F151" s="233"/>
    </row>
    <row r="152" spans="1:6">
      <c r="A152" s="230"/>
      <c r="B152" s="232"/>
      <c r="C152" s="233"/>
      <c r="D152" s="233"/>
      <c r="E152" s="233"/>
      <c r="F152" s="233"/>
    </row>
    <row r="153" spans="1:6">
      <c r="A153" s="230"/>
      <c r="B153" s="232"/>
      <c r="C153" s="233"/>
      <c r="D153" s="233"/>
      <c r="E153" s="233"/>
      <c r="F153" s="233"/>
    </row>
    <row r="154" spans="1:6">
      <c r="A154" s="230"/>
      <c r="B154" s="232"/>
      <c r="C154" s="233"/>
      <c r="D154" s="233"/>
      <c r="E154" s="233"/>
      <c r="F154" s="233"/>
    </row>
    <row r="155" spans="1:6">
      <c r="A155" s="230"/>
      <c r="B155" s="232"/>
      <c r="C155" s="233"/>
      <c r="D155" s="233"/>
      <c r="E155" s="233"/>
      <c r="F155" s="233"/>
    </row>
    <row r="156" spans="1:6">
      <c r="A156" s="230"/>
      <c r="B156" s="232"/>
      <c r="C156" s="233"/>
      <c r="D156" s="233"/>
      <c r="E156" s="233"/>
      <c r="F156" s="233"/>
    </row>
    <row r="157" spans="1:6">
      <c r="A157" s="230"/>
      <c r="B157" s="232"/>
      <c r="C157" s="233"/>
      <c r="D157" s="233"/>
      <c r="E157" s="233"/>
      <c r="F157" s="233"/>
    </row>
    <row r="158" spans="1:6">
      <c r="A158" s="230"/>
      <c r="B158" s="232"/>
      <c r="C158" s="233"/>
      <c r="D158" s="233"/>
      <c r="E158" s="233"/>
      <c r="F158" s="233"/>
    </row>
    <row r="159" spans="1:6">
      <c r="A159" s="230"/>
      <c r="B159" s="232"/>
      <c r="C159" s="233"/>
      <c r="D159" s="233"/>
      <c r="E159" s="233"/>
      <c r="F159" s="233"/>
    </row>
    <row r="160" spans="1:6">
      <c r="A160" s="230"/>
      <c r="B160" s="232"/>
      <c r="C160" s="233"/>
      <c r="D160" s="233"/>
      <c r="E160" s="233"/>
      <c r="F160" s="233"/>
    </row>
    <row r="161" spans="1:6">
      <c r="A161" s="230"/>
      <c r="B161" s="232"/>
      <c r="C161" s="233"/>
      <c r="D161" s="233"/>
      <c r="E161" s="233"/>
      <c r="F161" s="233"/>
    </row>
    <row r="162" spans="1:6">
      <c r="A162" s="230"/>
      <c r="B162" s="232"/>
      <c r="C162" s="233"/>
      <c r="D162" s="233"/>
      <c r="E162" s="233"/>
      <c r="F162" s="233"/>
    </row>
    <row r="163" spans="1:6">
      <c r="A163" s="230"/>
      <c r="B163" s="232"/>
      <c r="C163" s="233"/>
      <c r="D163" s="233"/>
      <c r="E163" s="233"/>
      <c r="F163" s="233"/>
    </row>
    <row r="164" spans="1:6">
      <c r="A164" s="230"/>
      <c r="B164" s="232"/>
      <c r="C164" s="233"/>
      <c r="D164" s="233"/>
      <c r="E164" s="233"/>
      <c r="F164" s="233"/>
    </row>
    <row r="165" spans="1:6">
      <c r="A165" s="230"/>
      <c r="B165" s="232"/>
      <c r="C165" s="233"/>
      <c r="D165" s="233"/>
      <c r="E165" s="233"/>
      <c r="F165" s="233"/>
    </row>
    <row r="166" spans="1:6">
      <c r="A166" s="230"/>
      <c r="B166" s="232"/>
      <c r="C166" s="233"/>
      <c r="D166" s="233"/>
      <c r="E166" s="233"/>
      <c r="F166" s="233"/>
    </row>
    <row r="167" spans="1:6">
      <c r="A167" s="230"/>
      <c r="B167" s="232"/>
      <c r="C167" s="233"/>
      <c r="D167" s="233"/>
      <c r="E167" s="233"/>
      <c r="F167" s="233"/>
    </row>
    <row r="168" spans="1:6">
      <c r="A168" s="230"/>
      <c r="B168" s="232"/>
      <c r="C168" s="233"/>
      <c r="D168" s="233"/>
      <c r="E168" s="233"/>
      <c r="F168" s="233"/>
    </row>
    <row r="169" spans="1:6">
      <c r="A169" s="230"/>
      <c r="B169" s="232"/>
      <c r="C169" s="233"/>
      <c r="D169" s="233"/>
      <c r="E169" s="233"/>
      <c r="F169" s="233"/>
    </row>
    <row r="170" spans="1:6">
      <c r="A170" s="230"/>
      <c r="B170" s="232"/>
      <c r="C170" s="233"/>
      <c r="D170" s="233"/>
      <c r="E170" s="233"/>
      <c r="F170" s="233"/>
    </row>
    <row r="171" spans="1:6">
      <c r="A171" s="230"/>
      <c r="B171" s="232"/>
      <c r="C171" s="233"/>
      <c r="D171" s="233"/>
      <c r="E171" s="233"/>
      <c r="F171" s="233"/>
    </row>
    <row r="172" spans="1:6">
      <c r="A172" s="230"/>
      <c r="B172" s="232"/>
      <c r="C172" s="233"/>
      <c r="D172" s="233"/>
      <c r="E172" s="233"/>
      <c r="F172" s="233"/>
    </row>
    <row r="173" spans="1:6">
      <c r="A173" s="230"/>
      <c r="B173" s="232"/>
      <c r="C173" s="233"/>
      <c r="D173" s="233"/>
      <c r="E173" s="233"/>
      <c r="F173" s="233"/>
    </row>
    <row r="174" spans="1:6">
      <c r="A174" s="230"/>
      <c r="B174" s="232"/>
      <c r="C174" s="233"/>
      <c r="D174" s="233"/>
      <c r="E174" s="233"/>
      <c r="F174" s="233"/>
    </row>
    <row r="175" spans="1:6">
      <c r="A175" s="230"/>
      <c r="B175" s="232"/>
      <c r="C175" s="233"/>
      <c r="D175" s="233"/>
      <c r="E175" s="233"/>
      <c r="F175" s="233"/>
    </row>
    <row r="176" spans="1:6">
      <c r="A176" s="230"/>
      <c r="B176" s="232"/>
      <c r="C176" s="233"/>
      <c r="D176" s="233"/>
      <c r="E176" s="233"/>
      <c r="F176" s="233"/>
    </row>
    <row r="177" spans="1:6">
      <c r="A177" s="230"/>
      <c r="B177" s="232"/>
      <c r="C177" s="233"/>
      <c r="D177" s="233"/>
      <c r="E177" s="233"/>
      <c r="F177" s="233"/>
    </row>
    <row r="178" spans="1:6">
      <c r="A178" s="230"/>
      <c r="B178" s="232"/>
      <c r="C178" s="233"/>
      <c r="D178" s="233"/>
      <c r="E178" s="233"/>
      <c r="F178" s="233"/>
    </row>
    <row r="179" spans="1:6">
      <c r="A179" s="230"/>
      <c r="B179" s="232"/>
      <c r="C179" s="233"/>
      <c r="D179" s="233"/>
      <c r="E179" s="233"/>
      <c r="F179" s="233"/>
    </row>
    <row r="180" spans="1:6">
      <c r="A180" s="230"/>
      <c r="B180" s="232"/>
      <c r="C180" s="233"/>
      <c r="D180" s="233"/>
      <c r="E180" s="233"/>
      <c r="F180" s="233"/>
    </row>
    <row r="181" spans="1:6">
      <c r="A181" s="230"/>
      <c r="B181" s="232"/>
      <c r="C181" s="233"/>
      <c r="D181" s="233"/>
      <c r="E181" s="233"/>
      <c r="F181" s="233"/>
    </row>
    <row r="182" spans="1:6">
      <c r="A182" s="230"/>
      <c r="B182" s="232"/>
      <c r="C182" s="233"/>
      <c r="D182" s="233"/>
      <c r="E182" s="233"/>
      <c r="F182" s="233"/>
    </row>
    <row r="183" spans="1:6">
      <c r="A183" s="230"/>
      <c r="B183" s="232"/>
      <c r="C183" s="233"/>
      <c r="D183" s="233"/>
      <c r="E183" s="233"/>
      <c r="F183" s="233"/>
    </row>
    <row r="184" spans="1:6">
      <c r="A184" s="230"/>
      <c r="B184" s="232"/>
      <c r="C184" s="233"/>
      <c r="D184" s="233"/>
      <c r="E184" s="233"/>
      <c r="F184" s="233"/>
    </row>
    <row r="185" spans="1:6">
      <c r="A185" s="230"/>
      <c r="B185" s="232"/>
      <c r="C185" s="233"/>
      <c r="D185" s="233"/>
      <c r="E185" s="233"/>
      <c r="F185" s="233"/>
    </row>
    <row r="186" spans="1:6">
      <c r="A186" s="230"/>
      <c r="B186" s="232"/>
      <c r="C186" s="233"/>
      <c r="D186" s="233"/>
      <c r="E186" s="233"/>
      <c r="F186" s="233"/>
    </row>
    <row r="187" spans="1:6">
      <c r="A187" s="230"/>
      <c r="B187" s="232"/>
      <c r="C187" s="233"/>
      <c r="D187" s="233"/>
      <c r="E187" s="233"/>
      <c r="F187" s="233"/>
    </row>
    <row r="188" spans="1:6">
      <c r="A188" s="230"/>
      <c r="B188" s="232"/>
      <c r="C188" s="233"/>
      <c r="D188" s="233"/>
      <c r="E188" s="233"/>
      <c r="F188" s="233"/>
    </row>
    <row r="189" spans="1:6">
      <c r="A189" s="230"/>
      <c r="B189" s="232"/>
      <c r="C189" s="233"/>
      <c r="D189" s="233"/>
      <c r="E189" s="233"/>
      <c r="F189" s="233"/>
    </row>
    <row r="190" spans="1:6">
      <c r="A190" s="230"/>
      <c r="B190" s="232"/>
      <c r="C190" s="233"/>
      <c r="D190" s="233"/>
      <c r="E190" s="233"/>
      <c r="F190" s="233"/>
    </row>
    <row r="191" spans="1:6">
      <c r="A191" s="230"/>
      <c r="B191" s="232"/>
      <c r="C191" s="233"/>
      <c r="D191" s="233"/>
      <c r="E191" s="233"/>
      <c r="F191" s="233"/>
    </row>
    <row r="192" spans="1:6">
      <c r="A192" s="230"/>
      <c r="B192" s="232"/>
      <c r="C192" s="233"/>
      <c r="D192" s="233"/>
      <c r="E192" s="233"/>
      <c r="F192" s="233"/>
    </row>
    <row r="193" spans="1:6">
      <c r="A193" s="230"/>
      <c r="B193" s="232"/>
      <c r="C193" s="233"/>
      <c r="D193" s="233"/>
      <c r="E193" s="233"/>
      <c r="F193" s="233"/>
    </row>
    <row r="194" spans="1:6">
      <c r="A194" s="230"/>
      <c r="B194" s="232"/>
      <c r="C194" s="233"/>
      <c r="D194" s="233"/>
      <c r="E194" s="233"/>
      <c r="F194" s="233"/>
    </row>
    <row r="195" spans="1:6">
      <c r="A195" s="230"/>
      <c r="B195" s="232"/>
      <c r="C195" s="233"/>
      <c r="D195" s="233"/>
      <c r="E195" s="233"/>
      <c r="F195" s="233"/>
    </row>
    <row r="196" spans="1:6">
      <c r="A196" s="230"/>
      <c r="B196" s="232"/>
      <c r="C196" s="233"/>
      <c r="D196" s="233"/>
      <c r="E196" s="233"/>
      <c r="F196" s="233"/>
    </row>
    <row r="197" spans="1:6">
      <c r="A197" s="230"/>
      <c r="B197" s="232"/>
      <c r="C197" s="233"/>
      <c r="D197" s="233"/>
      <c r="E197" s="233"/>
      <c r="F197" s="233"/>
    </row>
    <row r="198" spans="1:6">
      <c r="A198" s="230"/>
      <c r="B198" s="232"/>
      <c r="C198" s="233"/>
      <c r="D198" s="233"/>
      <c r="E198" s="233"/>
      <c r="F198" s="233"/>
    </row>
    <row r="199" spans="1:6">
      <c r="A199" s="230"/>
      <c r="B199" s="232"/>
      <c r="C199" s="233"/>
      <c r="D199" s="233"/>
      <c r="E199" s="233"/>
      <c r="F199" s="233"/>
    </row>
    <row r="200" spans="1:6">
      <c r="A200" s="230"/>
      <c r="B200" s="232"/>
      <c r="C200" s="233"/>
      <c r="D200" s="233"/>
      <c r="E200" s="233"/>
      <c r="F200" s="233"/>
    </row>
    <row r="201" spans="1:6">
      <c r="A201" s="230"/>
      <c r="B201" s="232"/>
      <c r="C201" s="233"/>
      <c r="D201" s="233"/>
      <c r="E201" s="233"/>
      <c r="F201" s="233"/>
    </row>
    <row r="202" spans="1:6">
      <c r="A202" s="230"/>
      <c r="B202" s="232"/>
      <c r="C202" s="233"/>
      <c r="D202" s="233"/>
      <c r="E202" s="233"/>
      <c r="F202" s="233"/>
    </row>
    <row r="203" spans="1:6">
      <c r="A203" s="230"/>
      <c r="B203" s="232"/>
      <c r="C203" s="233"/>
      <c r="D203" s="233"/>
      <c r="E203" s="233"/>
      <c r="F203" s="233"/>
    </row>
    <row r="204" spans="1:6">
      <c r="A204" s="230"/>
      <c r="B204" s="232"/>
      <c r="C204" s="233"/>
      <c r="D204" s="233"/>
      <c r="E204" s="233"/>
      <c r="F204" s="233"/>
    </row>
    <row r="205" spans="1:6">
      <c r="A205" s="230"/>
      <c r="B205" s="232"/>
      <c r="C205" s="233"/>
      <c r="D205" s="233"/>
      <c r="E205" s="233"/>
      <c r="F205" s="233"/>
    </row>
    <row r="206" spans="1:6">
      <c r="A206" s="230"/>
      <c r="B206" s="232"/>
      <c r="C206" s="233"/>
      <c r="D206" s="233"/>
      <c r="E206" s="233"/>
      <c r="F206" s="233"/>
    </row>
    <row r="207" spans="1:6">
      <c r="A207" s="230"/>
      <c r="B207" s="232"/>
      <c r="C207" s="233"/>
      <c r="D207" s="233"/>
      <c r="E207" s="233"/>
      <c r="F207" s="233"/>
    </row>
    <row r="208" spans="1:6">
      <c r="A208" s="230"/>
      <c r="B208" s="232"/>
      <c r="C208" s="233"/>
      <c r="D208" s="233"/>
      <c r="E208" s="233"/>
      <c r="F208" s="233"/>
    </row>
    <row r="209" spans="1:6">
      <c r="A209" s="230"/>
      <c r="B209" s="232"/>
      <c r="C209" s="233"/>
      <c r="D209" s="233"/>
      <c r="E209" s="233"/>
      <c r="F209" s="233"/>
    </row>
    <row r="210" spans="1:6">
      <c r="A210" s="230"/>
      <c r="B210" s="232"/>
      <c r="C210" s="233"/>
      <c r="D210" s="233"/>
      <c r="E210" s="233"/>
      <c r="F210" s="233"/>
    </row>
    <row r="211" spans="1:6">
      <c r="A211" s="230"/>
      <c r="B211" s="232"/>
      <c r="C211" s="233"/>
      <c r="D211" s="233"/>
      <c r="E211" s="233"/>
      <c r="F211" s="233"/>
    </row>
    <row r="212" spans="1:6">
      <c r="A212" s="230"/>
      <c r="B212" s="232"/>
      <c r="C212" s="233"/>
      <c r="D212" s="233"/>
      <c r="E212" s="233"/>
      <c r="F212" s="233"/>
    </row>
    <row r="213" spans="1:6">
      <c r="A213" s="230"/>
      <c r="B213" s="232"/>
      <c r="C213" s="233"/>
      <c r="D213" s="233"/>
      <c r="E213" s="233"/>
      <c r="F213" s="233"/>
    </row>
    <row r="214" spans="1:6">
      <c r="A214" s="230"/>
      <c r="B214" s="232"/>
      <c r="C214" s="233"/>
      <c r="D214" s="233"/>
      <c r="E214" s="233"/>
      <c r="F214" s="233"/>
    </row>
    <row r="215" spans="1:6">
      <c r="A215" s="230"/>
      <c r="B215" s="232"/>
      <c r="C215" s="233"/>
      <c r="D215" s="233"/>
      <c r="E215" s="233"/>
      <c r="F215" s="233"/>
    </row>
    <row r="216" spans="1:6">
      <c r="A216" s="230"/>
      <c r="B216" s="232"/>
      <c r="C216" s="233"/>
      <c r="D216" s="233"/>
      <c r="E216" s="233"/>
      <c r="F216" s="233"/>
    </row>
    <row r="217" spans="1:6">
      <c r="A217" s="230"/>
      <c r="B217" s="232"/>
      <c r="C217" s="233"/>
      <c r="D217" s="233"/>
      <c r="E217" s="233"/>
      <c r="F217" s="233"/>
    </row>
    <row r="218" spans="1:6">
      <c r="A218" s="230"/>
      <c r="B218" s="232"/>
      <c r="C218" s="233"/>
      <c r="D218" s="233"/>
      <c r="E218" s="233"/>
      <c r="F218" s="233"/>
    </row>
    <row r="219" spans="1:6">
      <c r="A219" s="230"/>
      <c r="B219" s="232"/>
      <c r="C219" s="233"/>
      <c r="D219" s="233"/>
      <c r="E219" s="233"/>
      <c r="F219" s="233"/>
    </row>
    <row r="220" spans="1:6">
      <c r="A220" s="230"/>
      <c r="B220" s="232"/>
      <c r="C220" s="233"/>
      <c r="D220" s="233"/>
      <c r="E220" s="233"/>
      <c r="F220" s="233"/>
    </row>
    <row r="221" spans="1:6">
      <c r="A221" s="230"/>
      <c r="B221" s="232"/>
      <c r="C221" s="233"/>
      <c r="D221" s="233"/>
      <c r="E221" s="233"/>
      <c r="F221" s="233"/>
    </row>
    <row r="222" spans="1:6">
      <c r="A222" s="230"/>
      <c r="B222" s="232"/>
      <c r="C222" s="233"/>
      <c r="D222" s="233"/>
      <c r="E222" s="233"/>
      <c r="F222" s="233"/>
    </row>
    <row r="223" spans="1:6">
      <c r="A223" s="230"/>
      <c r="B223" s="232"/>
      <c r="C223" s="233"/>
      <c r="D223" s="233"/>
      <c r="E223" s="233"/>
      <c r="F223" s="233"/>
    </row>
    <row r="224" spans="1:6">
      <c r="A224" s="230"/>
      <c r="B224" s="232"/>
      <c r="C224" s="233"/>
      <c r="D224" s="233"/>
      <c r="E224" s="233"/>
      <c r="F224" s="233"/>
    </row>
    <row r="225" spans="1:6">
      <c r="A225" s="230"/>
      <c r="B225" s="232"/>
      <c r="C225" s="233"/>
      <c r="D225" s="233"/>
      <c r="E225" s="233"/>
      <c r="F225" s="233"/>
    </row>
    <row r="226" spans="1:6">
      <c r="A226" s="230"/>
      <c r="B226" s="232"/>
      <c r="C226" s="233"/>
      <c r="D226" s="233"/>
      <c r="E226" s="233"/>
      <c r="F226" s="233"/>
    </row>
    <row r="227" spans="1:6">
      <c r="A227" s="230"/>
      <c r="B227" s="232"/>
      <c r="C227" s="233"/>
      <c r="D227" s="233"/>
      <c r="E227" s="233"/>
      <c r="F227" s="233"/>
    </row>
    <row r="228" spans="1:6">
      <c r="A228" s="230"/>
      <c r="B228" s="232"/>
      <c r="C228" s="233"/>
      <c r="D228" s="233"/>
      <c r="E228" s="233"/>
      <c r="F228" s="233"/>
    </row>
    <row r="229" spans="1:6">
      <c r="A229" s="230"/>
      <c r="B229" s="232"/>
      <c r="C229" s="233"/>
      <c r="D229" s="233"/>
      <c r="E229" s="233"/>
      <c r="F229" s="233"/>
    </row>
    <row r="230" spans="1:6">
      <c r="A230" s="230"/>
      <c r="B230" s="232"/>
      <c r="C230" s="233"/>
      <c r="D230" s="233"/>
      <c r="E230" s="233"/>
      <c r="F230" s="233"/>
    </row>
    <row r="231" spans="1:6">
      <c r="A231" s="230"/>
      <c r="B231" s="232"/>
      <c r="C231" s="233"/>
      <c r="D231" s="233"/>
      <c r="E231" s="233"/>
      <c r="F231" s="233"/>
    </row>
    <row r="232" spans="1:6">
      <c r="A232" s="230"/>
      <c r="B232" s="232"/>
      <c r="C232" s="233"/>
      <c r="D232" s="233"/>
      <c r="E232" s="233"/>
      <c r="F232" s="233"/>
    </row>
    <row r="233" spans="1:6">
      <c r="A233" s="230"/>
      <c r="B233" s="232"/>
      <c r="C233" s="233"/>
      <c r="D233" s="233"/>
      <c r="E233" s="233"/>
      <c r="F233" s="233"/>
    </row>
    <row r="234" spans="1:6">
      <c r="A234" s="230"/>
      <c r="B234" s="232"/>
      <c r="C234" s="233"/>
      <c r="D234" s="233"/>
      <c r="E234" s="233"/>
      <c r="F234" s="233"/>
    </row>
    <row r="235" spans="1:6">
      <c r="A235" s="230"/>
      <c r="B235" s="232"/>
      <c r="C235" s="233"/>
      <c r="D235" s="233"/>
      <c r="E235" s="233"/>
      <c r="F235" s="233"/>
    </row>
    <row r="236" spans="1:6">
      <c r="A236" s="230"/>
      <c r="B236" s="232"/>
      <c r="C236" s="233"/>
      <c r="D236" s="233"/>
      <c r="E236" s="233"/>
      <c r="F236" s="233"/>
    </row>
    <row r="237" spans="1:6">
      <c r="A237" s="230"/>
      <c r="B237" s="232"/>
      <c r="C237" s="233"/>
      <c r="D237" s="233"/>
      <c r="E237" s="233"/>
      <c r="F237" s="233"/>
    </row>
    <row r="238" spans="1:6">
      <c r="A238" s="230"/>
      <c r="B238" s="232"/>
      <c r="C238" s="233"/>
      <c r="D238" s="233"/>
      <c r="E238" s="233"/>
      <c r="F238" s="233"/>
    </row>
    <row r="239" spans="1:6">
      <c r="A239" s="230"/>
      <c r="B239" s="232"/>
      <c r="C239" s="233"/>
      <c r="D239" s="233"/>
      <c r="E239" s="233"/>
      <c r="F239" s="233"/>
    </row>
    <row r="240" spans="1:6">
      <c r="A240" s="230"/>
      <c r="B240" s="232"/>
      <c r="C240" s="233"/>
      <c r="D240" s="233"/>
      <c r="E240" s="233"/>
      <c r="F240" s="233"/>
    </row>
    <row r="241" spans="1:6">
      <c r="A241" s="230"/>
      <c r="B241" s="232"/>
      <c r="C241" s="233"/>
      <c r="D241" s="233"/>
      <c r="E241" s="233"/>
      <c r="F241" s="233"/>
    </row>
    <row r="242" spans="1:6">
      <c r="A242" s="230"/>
      <c r="B242" s="232"/>
      <c r="C242" s="233"/>
      <c r="D242" s="233"/>
      <c r="E242" s="233"/>
      <c r="F242" s="233"/>
    </row>
    <row r="243" spans="1:6">
      <c r="A243" s="230"/>
      <c r="B243" s="232"/>
      <c r="C243" s="233"/>
      <c r="D243" s="233"/>
      <c r="E243" s="233"/>
      <c r="F243" s="233"/>
    </row>
    <row r="244" spans="1:6">
      <c r="A244" s="230"/>
      <c r="B244" s="232"/>
      <c r="C244" s="233"/>
      <c r="D244" s="233"/>
      <c r="E244" s="233"/>
      <c r="F244" s="233"/>
    </row>
    <row r="245" spans="1:6">
      <c r="A245" s="230"/>
      <c r="B245" s="232"/>
      <c r="C245" s="233"/>
      <c r="D245" s="233"/>
      <c r="E245" s="233"/>
      <c r="F245" s="233"/>
    </row>
    <row r="246" spans="1:6">
      <c r="A246" s="230"/>
      <c r="B246" s="232"/>
      <c r="C246" s="233"/>
      <c r="D246" s="233"/>
      <c r="E246" s="233"/>
      <c r="F246" s="233"/>
    </row>
    <row r="247" spans="1:6">
      <c r="A247" s="230"/>
      <c r="B247" s="232"/>
      <c r="C247" s="233"/>
      <c r="D247" s="233"/>
      <c r="E247" s="233"/>
      <c r="F247" s="233"/>
    </row>
    <row r="248" spans="1:6">
      <c r="A248" s="230"/>
      <c r="B248" s="232"/>
      <c r="C248" s="233"/>
      <c r="D248" s="233"/>
      <c r="E248" s="233"/>
      <c r="F248" s="233"/>
    </row>
    <row r="249" spans="1:6">
      <c r="A249" s="230"/>
      <c r="B249" s="232"/>
      <c r="C249" s="233"/>
      <c r="D249" s="233"/>
    </row>
    <row r="250" spans="1:6">
      <c r="A250" s="230"/>
      <c r="B250" s="232"/>
      <c r="C250" s="233"/>
      <c r="D250" s="233"/>
    </row>
    <row r="251" spans="1:6">
      <c r="A251" s="230"/>
      <c r="B251" s="232"/>
      <c r="C251" s="233"/>
      <c r="D251" s="233"/>
    </row>
    <row r="252" spans="1:6">
      <c r="A252" s="230"/>
      <c r="B252" s="232"/>
      <c r="C252" s="233"/>
      <c r="D252" s="233"/>
    </row>
    <row r="253" spans="1:6">
      <c r="A253" s="230"/>
      <c r="B253" s="232"/>
      <c r="C253" s="233"/>
      <c r="D253" s="233"/>
    </row>
    <row r="254" spans="1:6">
      <c r="A254" s="230"/>
      <c r="B254" s="232"/>
      <c r="C254" s="233"/>
      <c r="D254" s="233"/>
    </row>
    <row r="255" spans="1:6">
      <c r="A255" s="230"/>
      <c r="B255" s="232"/>
      <c r="C255" s="233"/>
      <c r="D255" s="233"/>
    </row>
    <row r="256" spans="1:6">
      <c r="A256" s="230"/>
      <c r="B256" s="232"/>
      <c r="C256" s="233"/>
      <c r="D256" s="233"/>
    </row>
    <row r="257" spans="1:4">
      <c r="A257" s="230"/>
      <c r="B257" s="232"/>
      <c r="C257" s="233"/>
      <c r="D257" s="233"/>
    </row>
    <row r="258" spans="1:4">
      <c r="A258" s="230"/>
      <c r="B258" s="232"/>
      <c r="C258" s="233"/>
      <c r="D258" s="233"/>
    </row>
    <row r="259" spans="1:4">
      <c r="A259" s="230"/>
      <c r="B259" s="232"/>
      <c r="C259" s="233"/>
      <c r="D259" s="233"/>
    </row>
    <row r="260" spans="1:4">
      <c r="A260" s="230"/>
      <c r="B260" s="232"/>
      <c r="C260" s="233"/>
      <c r="D260" s="233"/>
    </row>
    <row r="261" spans="1:4">
      <c r="A261" s="230"/>
      <c r="B261" s="232"/>
      <c r="C261" s="233"/>
      <c r="D261" s="233"/>
    </row>
    <row r="262" spans="1:4">
      <c r="A262" s="230"/>
      <c r="B262" s="232"/>
      <c r="C262" s="233"/>
      <c r="D262" s="233"/>
    </row>
    <row r="263" spans="1:4">
      <c r="A263" s="230"/>
      <c r="B263" s="232"/>
      <c r="C263" s="233"/>
      <c r="D263" s="233"/>
    </row>
    <row r="264" spans="1:4">
      <c r="A264" s="230"/>
      <c r="B264" s="232"/>
      <c r="C264" s="233"/>
      <c r="D264" s="233"/>
    </row>
    <row r="265" spans="1:4">
      <c r="A265" s="230"/>
      <c r="B265" s="232"/>
      <c r="C265" s="233"/>
      <c r="D265" s="233"/>
    </row>
    <row r="266" spans="1:4">
      <c r="A266" s="230"/>
      <c r="B266" s="232"/>
      <c r="C266" s="233"/>
      <c r="D266" s="233"/>
    </row>
    <row r="267" spans="1:4">
      <c r="A267" s="230"/>
      <c r="B267" s="232"/>
      <c r="C267" s="233"/>
      <c r="D267" s="233"/>
    </row>
    <row r="268" spans="1:4">
      <c r="A268" s="230"/>
      <c r="B268" s="232"/>
      <c r="C268" s="233"/>
      <c r="D268" s="233"/>
    </row>
    <row r="269" spans="1:4">
      <c r="A269" s="230"/>
      <c r="B269" s="232"/>
      <c r="C269" s="233"/>
      <c r="D269" s="233"/>
    </row>
    <row r="270" spans="1:4">
      <c r="A270" s="230"/>
      <c r="B270" s="232"/>
      <c r="C270" s="233"/>
      <c r="D270" s="233"/>
    </row>
    <row r="271" spans="1:4">
      <c r="A271" s="230"/>
      <c r="B271" s="232"/>
      <c r="C271" s="233"/>
      <c r="D271" s="233"/>
    </row>
    <row r="272" spans="1:4">
      <c r="A272" s="230"/>
      <c r="B272" s="232"/>
      <c r="C272" s="233"/>
      <c r="D272" s="233"/>
    </row>
    <row r="273" spans="1:4">
      <c r="A273" s="230"/>
      <c r="B273" s="232"/>
      <c r="C273" s="233"/>
      <c r="D273" s="233"/>
    </row>
    <row r="274" spans="1:4">
      <c r="A274" s="230"/>
      <c r="B274" s="232"/>
      <c r="C274" s="233"/>
      <c r="D274" s="233"/>
    </row>
    <row r="275" spans="1:4">
      <c r="A275" s="230"/>
      <c r="B275" s="232"/>
      <c r="C275" s="233"/>
      <c r="D275" s="233"/>
    </row>
    <row r="276" spans="1:4">
      <c r="A276" s="230"/>
      <c r="B276" s="232"/>
      <c r="C276" s="233"/>
      <c r="D276" s="233"/>
    </row>
    <row r="277" spans="1:4">
      <c r="A277" s="230"/>
      <c r="B277" s="232"/>
      <c r="C277" s="233"/>
      <c r="D277" s="233"/>
    </row>
    <row r="278" spans="1:4">
      <c r="A278" s="230"/>
      <c r="B278" s="232"/>
      <c r="C278" s="233"/>
      <c r="D278" s="233"/>
    </row>
    <row r="279" spans="1:4">
      <c r="A279" s="230"/>
      <c r="B279" s="232"/>
      <c r="C279" s="233"/>
      <c r="D279" s="233"/>
    </row>
    <row r="280" spans="1:4">
      <c r="A280" s="230"/>
      <c r="B280" s="232"/>
      <c r="C280" s="233"/>
      <c r="D280" s="233"/>
    </row>
    <row r="281" spans="1:4">
      <c r="A281" s="230"/>
      <c r="B281" s="232"/>
      <c r="C281" s="233"/>
      <c r="D281" s="233"/>
    </row>
    <row r="282" spans="1:4">
      <c r="A282" s="230"/>
      <c r="B282" s="232"/>
      <c r="C282" s="233"/>
      <c r="D282" s="233"/>
    </row>
    <row r="283" spans="1:4">
      <c r="A283" s="230"/>
      <c r="B283" s="232"/>
      <c r="C283" s="233"/>
      <c r="D283" s="233"/>
    </row>
    <row r="284" spans="1:4">
      <c r="A284" s="230"/>
      <c r="B284" s="232"/>
      <c r="C284" s="233"/>
      <c r="D284" s="233"/>
    </row>
    <row r="285" spans="1:4">
      <c r="A285" s="230"/>
      <c r="B285" s="232"/>
      <c r="C285" s="233"/>
      <c r="D285" s="233"/>
    </row>
    <row r="286" spans="1:4">
      <c r="A286" s="230"/>
      <c r="B286" s="232"/>
      <c r="C286" s="233"/>
      <c r="D286" s="233"/>
    </row>
    <row r="287" spans="1:4">
      <c r="A287" s="230"/>
      <c r="B287" s="232"/>
      <c r="C287" s="233"/>
      <c r="D287" s="233"/>
    </row>
    <row r="288" spans="1:4">
      <c r="A288" s="230"/>
      <c r="B288" s="232"/>
      <c r="C288" s="233"/>
      <c r="D288" s="233"/>
    </row>
    <row r="289" spans="1:4">
      <c r="A289" s="230"/>
      <c r="B289" s="232"/>
      <c r="C289" s="233"/>
      <c r="D289" s="233"/>
    </row>
    <row r="290" spans="1:4">
      <c r="A290" s="230"/>
      <c r="B290" s="232"/>
      <c r="C290" s="233"/>
      <c r="D290" s="233"/>
    </row>
    <row r="291" spans="1:4">
      <c r="A291" s="230"/>
      <c r="B291" s="232"/>
      <c r="C291" s="233"/>
      <c r="D291" s="233"/>
    </row>
    <row r="292" spans="1:4">
      <c r="A292" s="230"/>
      <c r="B292" s="232"/>
      <c r="C292" s="233"/>
      <c r="D292" s="233"/>
    </row>
    <row r="293" spans="1:4">
      <c r="A293" s="230"/>
      <c r="B293" s="232"/>
      <c r="C293" s="233"/>
      <c r="D293" s="233"/>
    </row>
    <row r="294" spans="1:4">
      <c r="A294" s="230"/>
      <c r="B294" s="232"/>
      <c r="C294" s="233"/>
      <c r="D294" s="233"/>
    </row>
    <row r="295" spans="1:4">
      <c r="A295" s="230"/>
      <c r="B295" s="232"/>
      <c r="C295" s="233"/>
      <c r="D295" s="233"/>
    </row>
    <row r="296" spans="1:4">
      <c r="A296" s="230"/>
      <c r="B296" s="232"/>
      <c r="C296" s="233"/>
      <c r="D296" s="233"/>
    </row>
    <row r="297" spans="1:4">
      <c r="A297" s="230"/>
      <c r="B297" s="232"/>
      <c r="C297" s="233"/>
      <c r="D297" s="233"/>
    </row>
    <row r="298" spans="1:4">
      <c r="A298" s="230"/>
      <c r="B298" s="232"/>
      <c r="C298" s="233"/>
      <c r="D298" s="233"/>
    </row>
    <row r="299" spans="1:4">
      <c r="A299" s="230"/>
      <c r="B299" s="232"/>
      <c r="C299" s="233"/>
      <c r="D299" s="233"/>
    </row>
    <row r="300" spans="1:4">
      <c r="A300" s="230"/>
      <c r="B300" s="232"/>
      <c r="C300" s="233"/>
      <c r="D300" s="233"/>
    </row>
    <row r="301" spans="1:4">
      <c r="A301" s="230"/>
      <c r="B301" s="232"/>
      <c r="C301" s="233"/>
      <c r="D301" s="233"/>
    </row>
    <row r="302" spans="1:4">
      <c r="A302" s="230"/>
      <c r="B302" s="232"/>
      <c r="C302" s="233"/>
      <c r="D302" s="233"/>
    </row>
    <row r="303" spans="1:4">
      <c r="A303" s="230"/>
      <c r="B303" s="232"/>
      <c r="C303" s="233"/>
      <c r="D303" s="233"/>
    </row>
    <row r="304" spans="1:4">
      <c r="A304" s="230"/>
      <c r="B304" s="232"/>
      <c r="C304" s="233"/>
      <c r="D304" s="233"/>
    </row>
    <row r="305" spans="1:4">
      <c r="A305" s="230"/>
      <c r="B305" s="232"/>
      <c r="C305" s="233"/>
      <c r="D305" s="233"/>
    </row>
    <row r="306" spans="1:4">
      <c r="A306" s="230"/>
      <c r="B306" s="232"/>
      <c r="C306" s="233"/>
      <c r="D306" s="233"/>
    </row>
    <row r="307" spans="1:4">
      <c r="A307" s="230"/>
      <c r="B307" s="232"/>
      <c r="C307" s="233"/>
      <c r="D307" s="233"/>
    </row>
    <row r="308" spans="1:4">
      <c r="A308" s="230"/>
      <c r="B308" s="232"/>
      <c r="C308" s="233"/>
      <c r="D308" s="233"/>
    </row>
    <row r="309" spans="1:4">
      <c r="A309" s="230"/>
      <c r="B309" s="232"/>
      <c r="C309" s="233"/>
      <c r="D309" s="233"/>
    </row>
    <row r="310" spans="1:4">
      <c r="A310" s="230"/>
      <c r="B310" s="232"/>
      <c r="C310" s="233"/>
      <c r="D310" s="233"/>
    </row>
    <row r="311" spans="1:4">
      <c r="A311" s="230"/>
      <c r="B311" s="232"/>
      <c r="C311" s="233"/>
      <c r="D311" s="233"/>
    </row>
    <row r="312" spans="1:4">
      <c r="A312" s="230"/>
      <c r="B312" s="232"/>
      <c r="C312" s="233"/>
      <c r="D312" s="233"/>
    </row>
    <row r="313" spans="1:4">
      <c r="A313" s="230"/>
      <c r="B313" s="232"/>
      <c r="C313" s="233"/>
      <c r="D313" s="233"/>
    </row>
    <row r="314" spans="1:4">
      <c r="A314" s="230"/>
      <c r="B314" s="232"/>
      <c r="C314" s="233"/>
      <c r="D314" s="233"/>
    </row>
    <row r="315" spans="1:4">
      <c r="A315" s="230"/>
      <c r="B315" s="232"/>
      <c r="C315" s="233"/>
      <c r="D315" s="233"/>
    </row>
    <row r="316" spans="1:4">
      <c r="A316" s="230"/>
      <c r="B316" s="232"/>
      <c r="C316" s="233"/>
      <c r="D316" s="233"/>
    </row>
  </sheetData>
  <mergeCells count="6">
    <mergeCell ref="A1:F1"/>
    <mergeCell ref="A3:F3"/>
    <mergeCell ref="D2:F2"/>
    <mergeCell ref="A72:B72"/>
    <mergeCell ref="A70:F70"/>
    <mergeCell ref="A71:F71"/>
  </mergeCells>
  <phoneticPr fontId="5" type="noConversion"/>
  <pageMargins left="0.59055118110236227" right="0.59055118110236227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DR384"/>
  <sheetViews>
    <sheetView topLeftCell="A194" zoomScale="85" zoomScaleNormal="85" zoomScaleSheetLayoutView="100" workbookViewId="0">
      <selection activeCell="A297" sqref="A297"/>
    </sheetView>
  </sheetViews>
  <sheetFormatPr defaultColWidth="9.109375" defaultRowHeight="10.199999999999999"/>
  <cols>
    <col min="1" max="1" width="39.44140625" style="2" customWidth="1"/>
    <col min="2" max="2" width="6.44140625" style="2" customWidth="1"/>
    <col min="3" max="3" width="7.33203125" style="1" customWidth="1"/>
    <col min="4" max="4" width="13.44140625" style="1" customWidth="1"/>
    <col min="5" max="5" width="5.5546875" style="1" customWidth="1"/>
    <col min="6" max="6" width="7" style="1" customWidth="1"/>
    <col min="7" max="7" width="11.33203125" style="12" customWidth="1"/>
    <col min="8" max="8" width="9.5546875" style="1" bestFit="1" customWidth="1"/>
    <col min="9" max="16384" width="9.109375" style="1"/>
  </cols>
  <sheetData>
    <row r="1" spans="1:7" s="13" customFormat="1" ht="25.8" customHeight="1">
      <c r="A1" s="398" t="s">
        <v>400</v>
      </c>
      <c r="B1" s="399"/>
      <c r="C1" s="399"/>
      <c r="D1" s="399"/>
      <c r="E1" s="399"/>
      <c r="F1" s="399"/>
      <c r="G1" s="399"/>
    </row>
    <row r="2" spans="1:7" s="13" customFormat="1" ht="16.5" customHeight="1">
      <c r="A2" s="398" t="s">
        <v>435</v>
      </c>
      <c r="B2" s="399"/>
      <c r="C2" s="399"/>
      <c r="D2" s="399"/>
      <c r="E2" s="399"/>
      <c r="F2" s="399"/>
      <c r="G2" s="399"/>
    </row>
    <row r="3" spans="1:7" ht="44.25" customHeight="1">
      <c r="A3" s="401" t="s">
        <v>382</v>
      </c>
      <c r="B3" s="401"/>
      <c r="C3" s="401"/>
      <c r="D3" s="401"/>
      <c r="E3" s="401"/>
      <c r="F3" s="401"/>
      <c r="G3" s="401"/>
    </row>
    <row r="4" spans="1:7" ht="33" hidden="1" customHeight="1">
      <c r="A4" s="401"/>
      <c r="B4" s="401"/>
      <c r="C4" s="401"/>
      <c r="D4" s="401"/>
      <c r="E4" s="401"/>
      <c r="F4" s="401"/>
      <c r="G4" s="401"/>
    </row>
    <row r="5" spans="1:7" ht="6" hidden="1" customHeight="1">
      <c r="A5" s="401"/>
      <c r="B5" s="401"/>
      <c r="C5" s="401"/>
      <c r="D5" s="401"/>
      <c r="E5" s="401"/>
      <c r="F5" s="401"/>
      <c r="G5" s="401"/>
    </row>
    <row r="6" spans="1:7" ht="3.75" hidden="1" customHeight="1">
      <c r="A6" s="400"/>
      <c r="B6" s="400"/>
      <c r="C6" s="400"/>
      <c r="D6" s="400"/>
      <c r="E6" s="400"/>
      <c r="F6" s="400"/>
      <c r="G6" s="400"/>
    </row>
    <row r="7" spans="1:7" ht="14.1" customHeight="1">
      <c r="A7" s="402" t="s">
        <v>35</v>
      </c>
      <c r="B7" s="403" t="s">
        <v>36</v>
      </c>
      <c r="C7" s="403" t="s">
        <v>37</v>
      </c>
      <c r="D7" s="403" t="s">
        <v>164</v>
      </c>
      <c r="E7" s="403" t="s">
        <v>38</v>
      </c>
      <c r="F7" s="403" t="s">
        <v>163</v>
      </c>
      <c r="G7" s="404" t="s">
        <v>109</v>
      </c>
    </row>
    <row r="8" spans="1:7" ht="30.75" customHeight="1">
      <c r="A8" s="402"/>
      <c r="B8" s="403"/>
      <c r="C8" s="403"/>
      <c r="D8" s="403"/>
      <c r="E8" s="403"/>
      <c r="F8" s="403"/>
      <c r="G8" s="404"/>
    </row>
    <row r="9" spans="1:7" s="7" customFormat="1" ht="49.5" customHeight="1">
      <c r="A9" s="236" t="s">
        <v>305</v>
      </c>
      <c r="B9" s="87">
        <v>895</v>
      </c>
      <c r="C9" s="237"/>
      <c r="D9" s="237"/>
      <c r="E9" s="238"/>
      <c r="F9" s="238"/>
      <c r="G9" s="239">
        <f>G10</f>
        <v>2256.1000000000004</v>
      </c>
    </row>
    <row r="10" spans="1:7" s="78" customFormat="1" ht="15.75" customHeight="1">
      <c r="A10" s="20" t="s">
        <v>39</v>
      </c>
      <c r="B10" s="21">
        <v>895</v>
      </c>
      <c r="C10" s="52" t="s">
        <v>40</v>
      </c>
      <c r="D10" s="240"/>
      <c r="E10" s="241"/>
      <c r="F10" s="241"/>
      <c r="G10" s="54">
        <f>G11+G19+G52</f>
        <v>2256.1000000000004</v>
      </c>
    </row>
    <row r="11" spans="1:7" s="79" customFormat="1" ht="45.75" customHeight="1">
      <c r="A11" s="242" t="s">
        <v>41</v>
      </c>
      <c r="B11" s="22">
        <v>895</v>
      </c>
      <c r="C11" s="22" t="s">
        <v>42</v>
      </c>
      <c r="D11" s="23"/>
      <c r="E11" s="27"/>
      <c r="F11" s="27"/>
      <c r="G11" s="42">
        <f>G12</f>
        <v>1170.3</v>
      </c>
    </row>
    <row r="12" spans="1:7" s="3" customFormat="1" ht="26.25" customHeight="1">
      <c r="A12" s="90" t="s">
        <v>304</v>
      </c>
      <c r="B12" s="91">
        <v>895</v>
      </c>
      <c r="C12" s="88" t="s">
        <v>42</v>
      </c>
      <c r="D12" s="88" t="s">
        <v>324</v>
      </c>
      <c r="E12" s="93"/>
      <c r="F12" s="93"/>
      <c r="G12" s="94">
        <f>G13</f>
        <v>1170.3</v>
      </c>
    </row>
    <row r="13" spans="1:7" s="3" customFormat="1" ht="60.75" customHeight="1">
      <c r="A13" s="36" t="s">
        <v>148</v>
      </c>
      <c r="B13" s="33">
        <v>895</v>
      </c>
      <c r="C13" s="34" t="s">
        <v>42</v>
      </c>
      <c r="D13" s="34" t="str">
        <f>D12</f>
        <v>0020000100</v>
      </c>
      <c r="E13" s="50" t="s">
        <v>147</v>
      </c>
      <c r="F13" s="50"/>
      <c r="G13" s="35">
        <f>G14</f>
        <v>1170.3</v>
      </c>
    </row>
    <row r="14" spans="1:7" s="3" customFormat="1" ht="31.5" customHeight="1">
      <c r="A14" s="36" t="s">
        <v>162</v>
      </c>
      <c r="B14" s="33">
        <v>895</v>
      </c>
      <c r="C14" s="34" t="s">
        <v>42</v>
      </c>
      <c r="D14" s="34" t="str">
        <f>D13</f>
        <v>0020000100</v>
      </c>
      <c r="E14" s="34" t="s">
        <v>141</v>
      </c>
      <c r="F14" s="50"/>
      <c r="G14" s="35">
        <f>G15+G17</f>
        <v>1170.3</v>
      </c>
    </row>
    <row r="15" spans="1:7" s="4" customFormat="1" ht="36" customHeight="1">
      <c r="A15" s="36" t="s">
        <v>143</v>
      </c>
      <c r="B15" s="33">
        <v>895</v>
      </c>
      <c r="C15" s="34" t="s">
        <v>42</v>
      </c>
      <c r="D15" s="34" t="str">
        <f>D14</f>
        <v>0020000100</v>
      </c>
      <c r="E15" s="34" t="s">
        <v>43</v>
      </c>
      <c r="F15" s="34"/>
      <c r="G15" s="35">
        <f>G16</f>
        <v>904.8</v>
      </c>
    </row>
    <row r="16" spans="1:7" s="4" customFormat="1" ht="15" customHeight="1">
      <c r="A16" s="36" t="s">
        <v>111</v>
      </c>
      <c r="B16" s="33">
        <v>895</v>
      </c>
      <c r="C16" s="34" t="s">
        <v>42</v>
      </c>
      <c r="D16" s="34" t="str">
        <f>D15</f>
        <v>0020000100</v>
      </c>
      <c r="E16" s="34" t="s">
        <v>43</v>
      </c>
      <c r="F16" s="34" t="s">
        <v>112</v>
      </c>
      <c r="G16" s="121">
        <v>904.8</v>
      </c>
    </row>
    <row r="17" spans="1:9" s="4" customFormat="1" ht="48" customHeight="1">
      <c r="A17" s="36" t="s">
        <v>321</v>
      </c>
      <c r="B17" s="33">
        <v>895</v>
      </c>
      <c r="C17" s="34" t="s">
        <v>42</v>
      </c>
      <c r="D17" s="34" t="str">
        <f>D16</f>
        <v>0020000100</v>
      </c>
      <c r="E17" s="34" t="s">
        <v>320</v>
      </c>
      <c r="F17" s="34"/>
      <c r="G17" s="35">
        <f>G18</f>
        <v>265.5</v>
      </c>
    </row>
    <row r="18" spans="1:9" s="4" customFormat="1" ht="12.75" customHeight="1">
      <c r="A18" s="36" t="s">
        <v>116</v>
      </c>
      <c r="B18" s="33">
        <v>895</v>
      </c>
      <c r="C18" s="34" t="s">
        <v>42</v>
      </c>
      <c r="D18" s="34" t="str">
        <f>D16</f>
        <v>0020000100</v>
      </c>
      <c r="E18" s="34" t="s">
        <v>320</v>
      </c>
      <c r="F18" s="34" t="s">
        <v>113</v>
      </c>
      <c r="G18" s="121">
        <v>265.5</v>
      </c>
    </row>
    <row r="19" spans="1:9" s="79" customFormat="1" ht="60.6" customHeight="1">
      <c r="A19" s="41" t="s">
        <v>44</v>
      </c>
      <c r="B19" s="22">
        <v>895</v>
      </c>
      <c r="C19" s="22" t="s">
        <v>45</v>
      </c>
      <c r="D19" s="24"/>
      <c r="E19" s="31"/>
      <c r="F19" s="31"/>
      <c r="G19" s="42">
        <f>G20+G25</f>
        <v>1085.8000000000002</v>
      </c>
    </row>
    <row r="20" spans="1:9" s="79" customFormat="1" ht="26.25" customHeight="1">
      <c r="A20" s="90" t="s">
        <v>32</v>
      </c>
      <c r="B20" s="91">
        <v>895</v>
      </c>
      <c r="C20" s="88" t="s">
        <v>45</v>
      </c>
      <c r="D20" s="88" t="s">
        <v>325</v>
      </c>
      <c r="E20" s="93"/>
      <c r="F20" s="93"/>
      <c r="G20" s="94">
        <f>G21</f>
        <v>140.4</v>
      </c>
    </row>
    <row r="21" spans="1:9" s="79" customFormat="1" ht="60.75" customHeight="1">
      <c r="A21" s="36" t="s">
        <v>148</v>
      </c>
      <c r="B21" s="33">
        <v>895</v>
      </c>
      <c r="C21" s="34" t="s">
        <v>45</v>
      </c>
      <c r="D21" s="34" t="str">
        <f>D20</f>
        <v>0020000300</v>
      </c>
      <c r="E21" s="50" t="s">
        <v>147</v>
      </c>
      <c r="F21" s="50"/>
      <c r="G21" s="35">
        <f>G22</f>
        <v>140.4</v>
      </c>
    </row>
    <row r="22" spans="1:9" s="79" customFormat="1" ht="27.75" customHeight="1">
      <c r="A22" s="36" t="s">
        <v>162</v>
      </c>
      <c r="B22" s="33">
        <v>895</v>
      </c>
      <c r="C22" s="34" t="s">
        <v>45</v>
      </c>
      <c r="D22" s="34" t="str">
        <f>D21</f>
        <v>0020000300</v>
      </c>
      <c r="E22" s="34" t="s">
        <v>141</v>
      </c>
      <c r="F22" s="50"/>
      <c r="G22" s="35">
        <f>G23</f>
        <v>140.4</v>
      </c>
    </row>
    <row r="23" spans="1:9" s="79" customFormat="1" ht="50.25" customHeight="1">
      <c r="A23" s="36" t="s">
        <v>34</v>
      </c>
      <c r="B23" s="33">
        <v>895</v>
      </c>
      <c r="C23" s="34" t="s">
        <v>45</v>
      </c>
      <c r="D23" s="34" t="str">
        <f>D22</f>
        <v>0020000300</v>
      </c>
      <c r="E23" s="34" t="s">
        <v>33</v>
      </c>
      <c r="F23" s="34"/>
      <c r="G23" s="35">
        <f>G24</f>
        <v>140.4</v>
      </c>
    </row>
    <row r="24" spans="1:9" s="79" customFormat="1" ht="16.5" customHeight="1">
      <c r="A24" s="36" t="s">
        <v>123</v>
      </c>
      <c r="B24" s="33">
        <v>895</v>
      </c>
      <c r="C24" s="34" t="s">
        <v>45</v>
      </c>
      <c r="D24" s="34" t="str">
        <f>D23</f>
        <v>0020000300</v>
      </c>
      <c r="E24" s="34" t="s">
        <v>33</v>
      </c>
      <c r="F24" s="34" t="s">
        <v>124</v>
      </c>
      <c r="G24" s="121">
        <v>140.4</v>
      </c>
    </row>
    <row r="25" spans="1:9" ht="30" customHeight="1">
      <c r="A25" s="90" t="s">
        <v>46</v>
      </c>
      <c r="B25" s="91">
        <v>895</v>
      </c>
      <c r="C25" s="88" t="s">
        <v>45</v>
      </c>
      <c r="D25" s="88" t="s">
        <v>326</v>
      </c>
      <c r="E25" s="93"/>
      <c r="F25" s="93"/>
      <c r="G25" s="89">
        <f>G26+G34+G46</f>
        <v>945.40000000000009</v>
      </c>
    </row>
    <row r="26" spans="1:9" ht="70.8" customHeight="1">
      <c r="A26" s="29" t="s">
        <v>148</v>
      </c>
      <c r="B26" s="34">
        <f t="shared" ref="B26:D29" si="0">B25</f>
        <v>895</v>
      </c>
      <c r="C26" s="34" t="str">
        <f t="shared" si="0"/>
        <v>0103</v>
      </c>
      <c r="D26" s="34" t="str">
        <f t="shared" si="0"/>
        <v>0020000400</v>
      </c>
      <c r="E26" s="34" t="s">
        <v>147</v>
      </c>
      <c r="F26" s="34"/>
      <c r="G26" s="35">
        <f>G27</f>
        <v>595.20000000000005</v>
      </c>
    </row>
    <row r="27" spans="1:9" ht="26.4" customHeight="1">
      <c r="A27" s="29" t="s">
        <v>142</v>
      </c>
      <c r="B27" s="34">
        <f t="shared" si="0"/>
        <v>895</v>
      </c>
      <c r="C27" s="34" t="str">
        <f t="shared" si="0"/>
        <v>0103</v>
      </c>
      <c r="D27" s="34" t="str">
        <f t="shared" si="0"/>
        <v>0020000400</v>
      </c>
      <c r="E27" s="34" t="s">
        <v>141</v>
      </c>
      <c r="F27" s="34"/>
      <c r="G27" s="35">
        <f>G28+G30+G32</f>
        <v>595.20000000000005</v>
      </c>
    </row>
    <row r="28" spans="1:9" ht="37.799999999999997" customHeight="1">
      <c r="A28" s="36" t="s">
        <v>143</v>
      </c>
      <c r="B28" s="34">
        <f t="shared" ref="B28:C29" si="1">B27</f>
        <v>895</v>
      </c>
      <c r="C28" s="34" t="str">
        <f t="shared" si="1"/>
        <v>0103</v>
      </c>
      <c r="D28" s="34" t="str">
        <f t="shared" si="0"/>
        <v>0020000400</v>
      </c>
      <c r="E28" s="34" t="s">
        <v>43</v>
      </c>
      <c r="F28" s="34"/>
      <c r="G28" s="35">
        <f>G29</f>
        <v>454</v>
      </c>
    </row>
    <row r="29" spans="1:9" ht="19.8" customHeight="1">
      <c r="A29" s="44" t="s">
        <v>111</v>
      </c>
      <c r="B29" s="34">
        <f t="shared" si="1"/>
        <v>895</v>
      </c>
      <c r="C29" s="34" t="str">
        <f t="shared" si="1"/>
        <v>0103</v>
      </c>
      <c r="D29" s="34" t="str">
        <f t="shared" si="0"/>
        <v>0020000400</v>
      </c>
      <c r="E29" s="34" t="s">
        <v>43</v>
      </c>
      <c r="F29" s="34" t="s">
        <v>112</v>
      </c>
      <c r="G29" s="121">
        <v>454</v>
      </c>
      <c r="I29" s="301">
        <v>-2.2999999999999998</v>
      </c>
    </row>
    <row r="30" spans="1:9" ht="39.6" customHeight="1">
      <c r="A30" s="44" t="s">
        <v>370</v>
      </c>
      <c r="B30" s="33">
        <v>990</v>
      </c>
      <c r="C30" s="34" t="s">
        <v>45</v>
      </c>
      <c r="D30" s="34" t="str">
        <f>D28</f>
        <v>0020000400</v>
      </c>
      <c r="E30" s="34" t="s">
        <v>365</v>
      </c>
      <c r="F30" s="34"/>
      <c r="G30" s="136">
        <f>G31</f>
        <v>5.3</v>
      </c>
      <c r="I30" s="301"/>
    </row>
    <row r="31" spans="1:9" ht="19.8" customHeight="1">
      <c r="A31" s="44" t="s">
        <v>367</v>
      </c>
      <c r="B31" s="33">
        <v>990</v>
      </c>
      <c r="C31" s="34" t="s">
        <v>45</v>
      </c>
      <c r="D31" s="34" t="str">
        <f>D29</f>
        <v>0020000400</v>
      </c>
      <c r="E31" s="34" t="s">
        <v>365</v>
      </c>
      <c r="F31" s="34" t="s">
        <v>366</v>
      </c>
      <c r="G31" s="276">
        <v>5.3</v>
      </c>
      <c r="I31" s="301">
        <v>4.3</v>
      </c>
    </row>
    <row r="32" spans="1:9" ht="40.799999999999997" customHeight="1">
      <c r="A32" s="36" t="s">
        <v>321</v>
      </c>
      <c r="B32" s="34">
        <f>B29</f>
        <v>895</v>
      </c>
      <c r="C32" s="34" t="str">
        <f>C29</f>
        <v>0103</v>
      </c>
      <c r="D32" s="34" t="str">
        <f>D29</f>
        <v>0020000400</v>
      </c>
      <c r="E32" s="34" t="s">
        <v>320</v>
      </c>
      <c r="F32" s="34"/>
      <c r="G32" s="35">
        <f>G33</f>
        <v>135.9</v>
      </c>
      <c r="I32" s="301"/>
    </row>
    <row r="33" spans="1:9" ht="22.2" customHeight="1">
      <c r="A33" s="44" t="s">
        <v>116</v>
      </c>
      <c r="B33" s="34">
        <f>B29</f>
        <v>895</v>
      </c>
      <c r="C33" s="34" t="str">
        <f>C29</f>
        <v>0103</v>
      </c>
      <c r="D33" s="34" t="str">
        <f>D29</f>
        <v>0020000400</v>
      </c>
      <c r="E33" s="34" t="s">
        <v>320</v>
      </c>
      <c r="F33" s="34" t="s">
        <v>113</v>
      </c>
      <c r="G33" s="121">
        <v>135.9</v>
      </c>
      <c r="I33" s="301">
        <v>-2</v>
      </c>
    </row>
    <row r="34" spans="1:9" s="4" customFormat="1" ht="24.75" customHeight="1">
      <c r="A34" s="36" t="s">
        <v>138</v>
      </c>
      <c r="B34" s="33">
        <v>895</v>
      </c>
      <c r="C34" s="34" t="s">
        <v>45</v>
      </c>
      <c r="D34" s="34" t="str">
        <f>D25</f>
        <v>0020000400</v>
      </c>
      <c r="E34" s="34" t="s">
        <v>107</v>
      </c>
      <c r="F34" s="34"/>
      <c r="G34" s="35">
        <f>G35</f>
        <v>349.5</v>
      </c>
      <c r="I34" s="300"/>
    </row>
    <row r="35" spans="1:9" s="4" customFormat="1" ht="39.75" customHeight="1">
      <c r="A35" s="36" t="s">
        <v>144</v>
      </c>
      <c r="B35" s="33">
        <v>895</v>
      </c>
      <c r="C35" s="34" t="s">
        <v>45</v>
      </c>
      <c r="D35" s="34" t="str">
        <f t="shared" ref="D35:D57" si="2">D34</f>
        <v>0020000400</v>
      </c>
      <c r="E35" s="34" t="s">
        <v>128</v>
      </c>
      <c r="F35" s="34"/>
      <c r="G35" s="35">
        <f>G36+G40</f>
        <v>349.5</v>
      </c>
    </row>
    <row r="36" spans="1:9" s="6" customFormat="1" ht="24">
      <c r="A36" s="36" t="s">
        <v>47</v>
      </c>
      <c r="B36" s="33">
        <v>895</v>
      </c>
      <c r="C36" s="34" t="s">
        <v>45</v>
      </c>
      <c r="D36" s="34" t="str">
        <f t="shared" si="2"/>
        <v>0020000400</v>
      </c>
      <c r="E36" s="34" t="s">
        <v>48</v>
      </c>
      <c r="F36" s="34"/>
      <c r="G36" s="35">
        <f>G37+G38+G39</f>
        <v>101.39999999999999</v>
      </c>
    </row>
    <row r="37" spans="1:9" s="6" customFormat="1" ht="17.25" customHeight="1">
      <c r="A37" s="36" t="s">
        <v>115</v>
      </c>
      <c r="B37" s="33">
        <v>895</v>
      </c>
      <c r="C37" s="34" t="s">
        <v>45</v>
      </c>
      <c r="D37" s="34" t="str">
        <f t="shared" si="2"/>
        <v>0020000400</v>
      </c>
      <c r="E37" s="34" t="s">
        <v>48</v>
      </c>
      <c r="F37" s="34" t="s">
        <v>114</v>
      </c>
      <c r="G37" s="121">
        <v>88.3</v>
      </c>
    </row>
    <row r="38" spans="1:9" s="6" customFormat="1" ht="17.25" customHeight="1">
      <c r="A38" s="36" t="s">
        <v>121</v>
      </c>
      <c r="B38" s="33">
        <v>895</v>
      </c>
      <c r="C38" s="34" t="s">
        <v>45</v>
      </c>
      <c r="D38" s="34" t="str">
        <f t="shared" si="2"/>
        <v>0020000400</v>
      </c>
      <c r="E38" s="34" t="s">
        <v>48</v>
      </c>
      <c r="F38" s="34" t="s">
        <v>122</v>
      </c>
      <c r="G38" s="121">
        <v>4.3</v>
      </c>
    </row>
    <row r="39" spans="1:9" s="6" customFormat="1" ht="17.25" customHeight="1">
      <c r="A39" s="36" t="s">
        <v>129</v>
      </c>
      <c r="B39" s="33">
        <v>895</v>
      </c>
      <c r="C39" s="34" t="s">
        <v>45</v>
      </c>
      <c r="D39" s="34" t="str">
        <f t="shared" si="2"/>
        <v>0020000400</v>
      </c>
      <c r="E39" s="34" t="s">
        <v>48</v>
      </c>
      <c r="F39" s="34" t="s">
        <v>130</v>
      </c>
      <c r="G39" s="121">
        <v>8.8000000000000007</v>
      </c>
    </row>
    <row r="40" spans="1:9" s="6" customFormat="1" ht="39" customHeight="1">
      <c r="A40" s="36" t="s">
        <v>153</v>
      </c>
      <c r="B40" s="33">
        <v>895</v>
      </c>
      <c r="C40" s="34" t="s">
        <v>45</v>
      </c>
      <c r="D40" s="34" t="str">
        <f>D38</f>
        <v>0020000400</v>
      </c>
      <c r="E40" s="34" t="s">
        <v>49</v>
      </c>
      <c r="F40" s="34"/>
      <c r="G40" s="35">
        <f>G41+G42+G43+G44+G45</f>
        <v>248.1</v>
      </c>
    </row>
    <row r="41" spans="1:9" s="6" customFormat="1" ht="12">
      <c r="A41" s="36" t="s">
        <v>117</v>
      </c>
      <c r="B41" s="33">
        <v>895</v>
      </c>
      <c r="C41" s="34" t="s">
        <v>45</v>
      </c>
      <c r="D41" s="34" t="str">
        <f t="shared" si="2"/>
        <v>0020000400</v>
      </c>
      <c r="E41" s="34" t="s">
        <v>49</v>
      </c>
      <c r="F41" s="34" t="s">
        <v>118</v>
      </c>
      <c r="G41" s="121">
        <v>85.8</v>
      </c>
    </row>
    <row r="42" spans="1:9" s="6" customFormat="1" ht="14.25" customHeight="1">
      <c r="A42" s="36" t="s">
        <v>119</v>
      </c>
      <c r="B42" s="33">
        <v>895</v>
      </c>
      <c r="C42" s="34" t="s">
        <v>45</v>
      </c>
      <c r="D42" s="34" t="str">
        <f t="shared" si="2"/>
        <v>0020000400</v>
      </c>
      <c r="E42" s="34" t="s">
        <v>49</v>
      </c>
      <c r="F42" s="34" t="s">
        <v>120</v>
      </c>
      <c r="G42" s="121">
        <v>22.1</v>
      </c>
    </row>
    <row r="43" spans="1:9" s="6" customFormat="1" ht="14.25" customHeight="1">
      <c r="A43" s="36" t="s">
        <v>121</v>
      </c>
      <c r="B43" s="33">
        <v>895</v>
      </c>
      <c r="C43" s="34" t="s">
        <v>45</v>
      </c>
      <c r="D43" s="34" t="str">
        <f t="shared" si="2"/>
        <v>0020000400</v>
      </c>
      <c r="E43" s="34" t="s">
        <v>49</v>
      </c>
      <c r="F43" s="34" t="s">
        <v>122</v>
      </c>
      <c r="G43" s="121">
        <v>115.6</v>
      </c>
    </row>
    <row r="44" spans="1:9" s="6" customFormat="1" ht="14.25" customHeight="1">
      <c r="A44" s="36" t="s">
        <v>129</v>
      </c>
      <c r="B44" s="33">
        <v>895</v>
      </c>
      <c r="C44" s="34" t="s">
        <v>45</v>
      </c>
      <c r="D44" s="34" t="str">
        <f t="shared" si="2"/>
        <v>0020000400</v>
      </c>
      <c r="E44" s="34" t="s">
        <v>49</v>
      </c>
      <c r="F44" s="34" t="s">
        <v>130</v>
      </c>
      <c r="G44" s="121">
        <v>4.5999999999999996</v>
      </c>
    </row>
    <row r="45" spans="1:9" s="6" customFormat="1" ht="14.25" customHeight="1">
      <c r="A45" s="36" t="s">
        <v>127</v>
      </c>
      <c r="B45" s="33">
        <v>895</v>
      </c>
      <c r="C45" s="34" t="s">
        <v>45</v>
      </c>
      <c r="D45" s="34" t="str">
        <f>D43</f>
        <v>0020000400</v>
      </c>
      <c r="E45" s="34" t="s">
        <v>49</v>
      </c>
      <c r="F45" s="34" t="s">
        <v>126</v>
      </c>
      <c r="G45" s="121">
        <v>20</v>
      </c>
    </row>
    <row r="46" spans="1:9" s="6" customFormat="1" ht="14.25" customHeight="1">
      <c r="A46" s="133" t="s">
        <v>146</v>
      </c>
      <c r="B46" s="155">
        <v>895</v>
      </c>
      <c r="C46" s="134" t="s">
        <v>45</v>
      </c>
      <c r="D46" s="134" t="str">
        <f t="shared" si="2"/>
        <v>0020000400</v>
      </c>
      <c r="E46" s="134" t="s">
        <v>145</v>
      </c>
      <c r="F46" s="134"/>
      <c r="G46" s="136">
        <f>G47</f>
        <v>0.7</v>
      </c>
    </row>
    <row r="47" spans="1:9" s="6" customFormat="1" ht="14.25" customHeight="1">
      <c r="A47" s="36" t="s">
        <v>140</v>
      </c>
      <c r="B47" s="33">
        <v>895</v>
      </c>
      <c r="C47" s="34" t="s">
        <v>45</v>
      </c>
      <c r="D47" s="34" t="str">
        <f t="shared" si="2"/>
        <v>0020000400</v>
      </c>
      <c r="E47" s="34" t="s">
        <v>108</v>
      </c>
      <c r="F47" s="34"/>
      <c r="G47" s="35">
        <f>G48+G50</f>
        <v>0.7</v>
      </c>
    </row>
    <row r="48" spans="1:9" s="6" customFormat="1" ht="14.25" hidden="1" customHeight="1">
      <c r="A48" s="44" t="s">
        <v>368</v>
      </c>
      <c r="B48" s="33">
        <v>895</v>
      </c>
      <c r="C48" s="34" t="s">
        <v>45</v>
      </c>
      <c r="D48" s="34" t="str">
        <f t="shared" si="2"/>
        <v>0020000400</v>
      </c>
      <c r="E48" s="34" t="s">
        <v>54</v>
      </c>
      <c r="F48" s="34"/>
      <c r="G48" s="35">
        <f>G49</f>
        <v>0</v>
      </c>
    </row>
    <row r="49" spans="1:8" s="6" customFormat="1" ht="14.25" hidden="1" customHeight="1">
      <c r="A49" s="44" t="s">
        <v>123</v>
      </c>
      <c r="B49" s="33">
        <v>895</v>
      </c>
      <c r="C49" s="34" t="s">
        <v>45</v>
      </c>
      <c r="D49" s="34" t="str">
        <f t="shared" si="2"/>
        <v>0020000400</v>
      </c>
      <c r="E49" s="34" t="s">
        <v>54</v>
      </c>
      <c r="F49" s="34" t="s">
        <v>124</v>
      </c>
      <c r="G49" s="121"/>
    </row>
    <row r="50" spans="1:8" s="6" customFormat="1" ht="14.25" customHeight="1">
      <c r="A50" s="44" t="s">
        <v>369</v>
      </c>
      <c r="B50" s="33">
        <v>895</v>
      </c>
      <c r="C50" s="34" t="s">
        <v>45</v>
      </c>
      <c r="D50" s="34" t="str">
        <f>D47</f>
        <v>0020000400</v>
      </c>
      <c r="E50" s="34" t="s">
        <v>159</v>
      </c>
      <c r="F50" s="34"/>
      <c r="G50" s="35">
        <f>G51</f>
        <v>0.7</v>
      </c>
    </row>
    <row r="51" spans="1:8" s="6" customFormat="1" ht="14.25" customHeight="1">
      <c r="A51" s="36" t="s">
        <v>123</v>
      </c>
      <c r="B51" s="33">
        <v>895</v>
      </c>
      <c r="C51" s="34" t="s">
        <v>45</v>
      </c>
      <c r="D51" s="34" t="str">
        <f t="shared" si="2"/>
        <v>0020000400</v>
      </c>
      <c r="E51" s="34" t="s">
        <v>159</v>
      </c>
      <c r="F51" s="34" t="s">
        <v>124</v>
      </c>
      <c r="G51" s="121">
        <v>0.7</v>
      </c>
    </row>
    <row r="52" spans="1:8" s="6" customFormat="1" ht="20.25" hidden="1" customHeight="1">
      <c r="A52" s="115" t="s">
        <v>50</v>
      </c>
      <c r="B52" s="33">
        <v>895</v>
      </c>
      <c r="C52" s="34" t="s">
        <v>51</v>
      </c>
      <c r="D52" s="34" t="str">
        <f>D49</f>
        <v>0020000400</v>
      </c>
      <c r="E52" s="116"/>
      <c r="F52" s="116"/>
      <c r="G52" s="117">
        <f>G53</f>
        <v>0</v>
      </c>
    </row>
    <row r="53" spans="1:8" s="80" customFormat="1" ht="54" hidden="1" customHeight="1">
      <c r="A53" s="90" t="s">
        <v>52</v>
      </c>
      <c r="B53" s="33">
        <v>895</v>
      </c>
      <c r="C53" s="34" t="s">
        <v>51</v>
      </c>
      <c r="D53" s="34" t="str">
        <f t="shared" si="2"/>
        <v>0020000400</v>
      </c>
      <c r="E53" s="93"/>
      <c r="F53" s="93"/>
      <c r="G53" s="92">
        <f>G54</f>
        <v>0</v>
      </c>
    </row>
    <row r="54" spans="1:8" s="6" customFormat="1" ht="15.75" hidden="1" customHeight="1">
      <c r="A54" s="29" t="s">
        <v>146</v>
      </c>
      <c r="B54" s="33">
        <v>895</v>
      </c>
      <c r="C54" s="34" t="s">
        <v>51</v>
      </c>
      <c r="D54" s="34" t="str">
        <f t="shared" si="2"/>
        <v>0020000400</v>
      </c>
      <c r="E54" s="31" t="s">
        <v>145</v>
      </c>
      <c r="F54" s="27"/>
      <c r="G54" s="35">
        <f>G55</f>
        <v>0</v>
      </c>
    </row>
    <row r="55" spans="1:8" s="6" customFormat="1" ht="21" hidden="1" customHeight="1">
      <c r="A55" s="29" t="s">
        <v>140</v>
      </c>
      <c r="B55" s="33">
        <v>895</v>
      </c>
      <c r="C55" s="34" t="s">
        <v>51</v>
      </c>
      <c r="D55" s="34" t="str">
        <f t="shared" si="2"/>
        <v>0020000400</v>
      </c>
      <c r="E55" s="31" t="s">
        <v>108</v>
      </c>
      <c r="F55" s="27"/>
      <c r="G55" s="35">
        <f>G56</f>
        <v>0</v>
      </c>
    </row>
    <row r="56" spans="1:8" s="6" customFormat="1" ht="22.5" hidden="1" customHeight="1">
      <c r="A56" s="36" t="s">
        <v>53</v>
      </c>
      <c r="B56" s="33">
        <v>895</v>
      </c>
      <c r="C56" s="34" t="s">
        <v>51</v>
      </c>
      <c r="D56" s="34" t="str">
        <f t="shared" si="2"/>
        <v>0020000400</v>
      </c>
      <c r="E56" s="34" t="s">
        <v>159</v>
      </c>
      <c r="F56" s="34"/>
      <c r="G56" s="35">
        <f>G57</f>
        <v>0</v>
      </c>
    </row>
    <row r="57" spans="1:8" s="6" customFormat="1" ht="15.75" hidden="1" customHeight="1">
      <c r="A57" s="36" t="s">
        <v>123</v>
      </c>
      <c r="B57" s="33">
        <v>895</v>
      </c>
      <c r="C57" s="34" t="s">
        <v>51</v>
      </c>
      <c r="D57" s="34" t="str">
        <f t="shared" si="2"/>
        <v>0020000400</v>
      </c>
      <c r="E57" s="34" t="s">
        <v>159</v>
      </c>
      <c r="F57" s="34" t="s">
        <v>124</v>
      </c>
      <c r="G57" s="121"/>
    </row>
    <row r="58" spans="1:8" s="7" customFormat="1" ht="48.75" customHeight="1">
      <c r="A58" s="236" t="s">
        <v>306</v>
      </c>
      <c r="B58" s="87">
        <v>990</v>
      </c>
      <c r="C58" s="243"/>
      <c r="D58" s="243"/>
      <c r="E58" s="243"/>
      <c r="F58" s="243"/>
      <c r="G58" s="239">
        <f>G59+G182+G195+G215+G295+G302+G336+G352+G365+G374</f>
        <v>25443.899999999998</v>
      </c>
      <c r="H58" s="118"/>
    </row>
    <row r="59" spans="1:8" s="78" customFormat="1" ht="23.25" customHeight="1">
      <c r="A59" s="20" t="s">
        <v>39</v>
      </c>
      <c r="B59" s="21">
        <v>990</v>
      </c>
      <c r="C59" s="52" t="s">
        <v>40</v>
      </c>
      <c r="D59" s="240"/>
      <c r="E59" s="241"/>
      <c r="F59" s="241"/>
      <c r="G59" s="42">
        <f>G60+G126+G131</f>
        <v>6792.9000000000005</v>
      </c>
    </row>
    <row r="60" spans="1:8" s="86" customFormat="1" ht="69" customHeight="1">
      <c r="A60" s="244" t="s">
        <v>55</v>
      </c>
      <c r="B60" s="85">
        <v>990</v>
      </c>
      <c r="C60" s="245" t="s">
        <v>56</v>
      </c>
      <c r="D60" s="88"/>
      <c r="E60" s="93"/>
      <c r="F60" s="93"/>
      <c r="G60" s="89">
        <f>G61+G68+G99+G107</f>
        <v>5488.1</v>
      </c>
    </row>
    <row r="61" spans="1:8" s="79" customFormat="1" ht="16.5" customHeight="1">
      <c r="A61" s="25" t="s">
        <v>309</v>
      </c>
      <c r="B61" s="26">
        <v>990</v>
      </c>
      <c r="C61" s="23" t="s">
        <v>56</v>
      </c>
      <c r="D61" s="23" t="s">
        <v>328</v>
      </c>
      <c r="E61" s="27"/>
      <c r="F61" s="27"/>
      <c r="G61" s="28">
        <f>G62</f>
        <v>1170.3</v>
      </c>
    </row>
    <row r="62" spans="1:8" ht="80.25" customHeight="1">
      <c r="A62" s="29" t="s">
        <v>148</v>
      </c>
      <c r="B62" s="30">
        <v>990</v>
      </c>
      <c r="C62" s="31" t="s">
        <v>56</v>
      </c>
      <c r="D62" s="256" t="str">
        <f>D61</f>
        <v>0020000500</v>
      </c>
      <c r="E62" s="31" t="s">
        <v>147</v>
      </c>
      <c r="F62" s="31"/>
      <c r="G62" s="32">
        <f>G63</f>
        <v>1170.3</v>
      </c>
    </row>
    <row r="63" spans="1:8" s="4" customFormat="1" ht="26.25" customHeight="1">
      <c r="A63" s="36" t="s">
        <v>142</v>
      </c>
      <c r="B63" s="33">
        <v>990</v>
      </c>
      <c r="C63" s="34" t="s">
        <v>57</v>
      </c>
      <c r="D63" s="255" t="str">
        <f>D62</f>
        <v>0020000500</v>
      </c>
      <c r="E63" s="34" t="s">
        <v>141</v>
      </c>
      <c r="F63" s="34"/>
      <c r="G63" s="35">
        <f>G64+G66</f>
        <v>1170.3</v>
      </c>
    </row>
    <row r="64" spans="1:8" s="4" customFormat="1" ht="38.25" customHeight="1">
      <c r="A64" s="36" t="s">
        <v>143</v>
      </c>
      <c r="B64" s="33">
        <v>990</v>
      </c>
      <c r="C64" s="34" t="s">
        <v>57</v>
      </c>
      <c r="D64" s="255" t="str">
        <f>D63</f>
        <v>0020000500</v>
      </c>
      <c r="E64" s="34" t="s">
        <v>43</v>
      </c>
      <c r="F64" s="34"/>
      <c r="G64" s="35">
        <f>G65</f>
        <v>904.8</v>
      </c>
    </row>
    <row r="65" spans="1:8" s="4" customFormat="1" ht="14.25" customHeight="1">
      <c r="A65" s="36" t="s">
        <v>111</v>
      </c>
      <c r="B65" s="33">
        <v>990</v>
      </c>
      <c r="C65" s="34" t="s">
        <v>57</v>
      </c>
      <c r="D65" s="255" t="str">
        <f>D64</f>
        <v>0020000500</v>
      </c>
      <c r="E65" s="34" t="s">
        <v>43</v>
      </c>
      <c r="F65" s="34" t="s">
        <v>112</v>
      </c>
      <c r="G65" s="121">
        <v>904.8</v>
      </c>
    </row>
    <row r="66" spans="1:8" s="4" customFormat="1" ht="50.25" customHeight="1">
      <c r="A66" s="36" t="s">
        <v>321</v>
      </c>
      <c r="B66" s="33">
        <v>990</v>
      </c>
      <c r="C66" s="34" t="s">
        <v>57</v>
      </c>
      <c r="D66" s="255" t="str">
        <f>D65</f>
        <v>0020000500</v>
      </c>
      <c r="E66" s="34" t="s">
        <v>320</v>
      </c>
      <c r="F66" s="34"/>
      <c r="G66" s="35">
        <f>G67</f>
        <v>265.5</v>
      </c>
    </row>
    <row r="67" spans="1:8" s="4" customFormat="1" ht="12">
      <c r="A67" s="36" t="s">
        <v>116</v>
      </c>
      <c r="B67" s="33">
        <v>990</v>
      </c>
      <c r="C67" s="34" t="s">
        <v>57</v>
      </c>
      <c r="D67" s="255" t="str">
        <f>D65</f>
        <v>0020000500</v>
      </c>
      <c r="E67" s="34" t="s">
        <v>320</v>
      </c>
      <c r="F67" s="34" t="s">
        <v>113</v>
      </c>
      <c r="G67" s="121">
        <v>265.5</v>
      </c>
    </row>
    <row r="68" spans="1:8" ht="45.75" customHeight="1">
      <c r="A68" s="43" t="s">
        <v>58</v>
      </c>
      <c r="B68" s="26">
        <v>990</v>
      </c>
      <c r="C68" s="23" t="s">
        <v>56</v>
      </c>
      <c r="D68" s="23" t="s">
        <v>329</v>
      </c>
      <c r="E68" s="27"/>
      <c r="F68" s="27"/>
      <c r="G68" s="28">
        <f>G69+G77+G91</f>
        <v>3515.2</v>
      </c>
    </row>
    <row r="69" spans="1:8" s="4" customFormat="1" ht="64.5" customHeight="1">
      <c r="A69" s="82" t="s">
        <v>307</v>
      </c>
      <c r="B69" s="83">
        <v>990</v>
      </c>
      <c r="C69" s="246" t="s">
        <v>56</v>
      </c>
      <c r="D69" s="246" t="str">
        <f t="shared" ref="D69:D98" si="3">D68</f>
        <v>0020000601</v>
      </c>
      <c r="E69" s="246" t="s">
        <v>147</v>
      </c>
      <c r="F69" s="246"/>
      <c r="G69" s="247">
        <f>G70</f>
        <v>2659.7</v>
      </c>
    </row>
    <row r="70" spans="1:8" s="4" customFormat="1" ht="29.25" customHeight="1">
      <c r="A70" s="36" t="s">
        <v>162</v>
      </c>
      <c r="B70" s="33">
        <v>990</v>
      </c>
      <c r="C70" s="34" t="s">
        <v>56</v>
      </c>
      <c r="D70" s="34" t="str">
        <f t="shared" si="3"/>
        <v>0020000601</v>
      </c>
      <c r="E70" s="34" t="s">
        <v>141</v>
      </c>
      <c r="F70" s="34"/>
      <c r="G70" s="35">
        <f>G71+G73+G75</f>
        <v>2659.7</v>
      </c>
      <c r="H70" s="81"/>
    </row>
    <row r="71" spans="1:8" s="4" customFormat="1" ht="39" customHeight="1">
      <c r="A71" s="36" t="s">
        <v>143</v>
      </c>
      <c r="B71" s="33">
        <v>990</v>
      </c>
      <c r="C71" s="34" t="s">
        <v>56</v>
      </c>
      <c r="D71" s="34" t="str">
        <f t="shared" si="3"/>
        <v>0020000601</v>
      </c>
      <c r="E71" s="34" t="s">
        <v>43</v>
      </c>
      <c r="F71" s="34"/>
      <c r="G71" s="35">
        <f>G72</f>
        <v>2042.3</v>
      </c>
    </row>
    <row r="72" spans="1:8" s="4" customFormat="1" ht="15.75" customHeight="1">
      <c r="A72" s="44" t="s">
        <v>111</v>
      </c>
      <c r="B72" s="33">
        <v>990</v>
      </c>
      <c r="C72" s="34" t="s">
        <v>56</v>
      </c>
      <c r="D72" s="34" t="str">
        <f t="shared" si="3"/>
        <v>0020000601</v>
      </c>
      <c r="E72" s="34" t="s">
        <v>43</v>
      </c>
      <c r="F72" s="34" t="s">
        <v>112</v>
      </c>
      <c r="G72" s="121">
        <v>2042.3</v>
      </c>
    </row>
    <row r="73" spans="1:8" s="4" customFormat="1" ht="37.200000000000003" customHeight="1">
      <c r="A73" s="44" t="s">
        <v>370</v>
      </c>
      <c r="B73" s="33">
        <v>990</v>
      </c>
      <c r="C73" s="34" t="s">
        <v>56</v>
      </c>
      <c r="D73" s="34" t="str">
        <f>D71</f>
        <v>0020000601</v>
      </c>
      <c r="E73" s="34" t="s">
        <v>365</v>
      </c>
      <c r="F73" s="34"/>
      <c r="G73" s="136">
        <f>G74</f>
        <v>0.6</v>
      </c>
    </row>
    <row r="74" spans="1:8" s="4" customFormat="1" ht="14.25" customHeight="1">
      <c r="A74" s="44" t="s">
        <v>367</v>
      </c>
      <c r="B74" s="33">
        <v>990</v>
      </c>
      <c r="C74" s="34" t="s">
        <v>56</v>
      </c>
      <c r="D74" s="34" t="str">
        <f>D72</f>
        <v>0020000601</v>
      </c>
      <c r="E74" s="34" t="s">
        <v>365</v>
      </c>
      <c r="F74" s="34" t="s">
        <v>366</v>
      </c>
      <c r="G74" s="276">
        <v>0.6</v>
      </c>
    </row>
    <row r="75" spans="1:8" s="4" customFormat="1" ht="50.25" customHeight="1">
      <c r="A75" s="36" t="s">
        <v>321</v>
      </c>
      <c r="B75" s="33">
        <v>990</v>
      </c>
      <c r="C75" s="34" t="s">
        <v>56</v>
      </c>
      <c r="D75" s="34" t="str">
        <f>D72</f>
        <v>0020000601</v>
      </c>
      <c r="E75" s="34" t="s">
        <v>320</v>
      </c>
      <c r="F75" s="34"/>
      <c r="G75" s="35">
        <f>G76</f>
        <v>616.79999999999995</v>
      </c>
    </row>
    <row r="76" spans="1:8" s="4" customFormat="1" ht="12">
      <c r="A76" s="44" t="s">
        <v>116</v>
      </c>
      <c r="B76" s="33">
        <v>990</v>
      </c>
      <c r="C76" s="34" t="s">
        <v>56</v>
      </c>
      <c r="D76" s="34" t="str">
        <f>D72</f>
        <v>0020000601</v>
      </c>
      <c r="E76" s="34" t="s">
        <v>320</v>
      </c>
      <c r="F76" s="34" t="s">
        <v>113</v>
      </c>
      <c r="G76" s="121">
        <v>616.79999999999995</v>
      </c>
    </row>
    <row r="77" spans="1:8" s="4" customFormat="1" ht="27" customHeight="1">
      <c r="A77" s="84" t="s">
        <v>138</v>
      </c>
      <c r="B77" s="83">
        <v>990</v>
      </c>
      <c r="C77" s="246" t="s">
        <v>56</v>
      </c>
      <c r="D77" s="246" t="str">
        <f t="shared" si="3"/>
        <v>0020000601</v>
      </c>
      <c r="E77" s="246" t="s">
        <v>107</v>
      </c>
      <c r="F77" s="246"/>
      <c r="G77" s="247">
        <f>G78</f>
        <v>845</v>
      </c>
    </row>
    <row r="78" spans="1:8" s="4" customFormat="1" ht="38.25" customHeight="1">
      <c r="A78" s="36" t="s">
        <v>144</v>
      </c>
      <c r="B78" s="33">
        <v>990</v>
      </c>
      <c r="C78" s="34" t="s">
        <v>56</v>
      </c>
      <c r="D78" s="34" t="str">
        <f t="shared" si="3"/>
        <v>0020000601</v>
      </c>
      <c r="E78" s="34" t="s">
        <v>128</v>
      </c>
      <c r="F78" s="34"/>
      <c r="G78" s="35">
        <f>G79+G85</f>
        <v>845</v>
      </c>
    </row>
    <row r="79" spans="1:8" s="4" customFormat="1" ht="24">
      <c r="A79" s="36" t="s">
        <v>47</v>
      </c>
      <c r="B79" s="33">
        <v>990</v>
      </c>
      <c r="C79" s="34" t="s">
        <v>56</v>
      </c>
      <c r="D79" s="34" t="str">
        <f t="shared" si="3"/>
        <v>0020000601</v>
      </c>
      <c r="E79" s="34" t="s">
        <v>48</v>
      </c>
      <c r="F79" s="34"/>
      <c r="G79" s="35">
        <f>G80+G81+G82+G83+G84</f>
        <v>343.5</v>
      </c>
    </row>
    <row r="80" spans="1:8" s="4" customFormat="1" ht="12">
      <c r="A80" s="36" t="s">
        <v>115</v>
      </c>
      <c r="B80" s="33">
        <v>990</v>
      </c>
      <c r="C80" s="34" t="s">
        <v>56</v>
      </c>
      <c r="D80" s="34" t="str">
        <f t="shared" si="3"/>
        <v>0020000601</v>
      </c>
      <c r="E80" s="34" t="s">
        <v>48</v>
      </c>
      <c r="F80" s="34" t="s">
        <v>114</v>
      </c>
      <c r="G80" s="121">
        <v>1.9</v>
      </c>
    </row>
    <row r="81" spans="1:7" s="4" customFormat="1" ht="13.5" customHeight="1">
      <c r="A81" s="36" t="s">
        <v>119</v>
      </c>
      <c r="B81" s="33">
        <v>990</v>
      </c>
      <c r="C81" s="34" t="s">
        <v>56</v>
      </c>
      <c r="D81" s="34" t="str">
        <f>D79</f>
        <v>0020000601</v>
      </c>
      <c r="E81" s="34" t="s">
        <v>48</v>
      </c>
      <c r="F81" s="34" t="s">
        <v>120</v>
      </c>
      <c r="G81" s="121">
        <v>39.200000000000003</v>
      </c>
    </row>
    <row r="82" spans="1:7" s="4" customFormat="1" ht="12">
      <c r="A82" s="36" t="s">
        <v>121</v>
      </c>
      <c r="B82" s="33">
        <v>990</v>
      </c>
      <c r="C82" s="34" t="s">
        <v>56</v>
      </c>
      <c r="D82" s="34" t="str">
        <f t="shared" si="3"/>
        <v>0020000601</v>
      </c>
      <c r="E82" s="34" t="s">
        <v>48</v>
      </c>
      <c r="F82" s="34" t="s">
        <v>122</v>
      </c>
      <c r="G82" s="121">
        <v>243.6</v>
      </c>
    </row>
    <row r="83" spans="1:7" s="4" customFormat="1" ht="12">
      <c r="A83" s="36" t="s">
        <v>129</v>
      </c>
      <c r="B83" s="33">
        <v>990</v>
      </c>
      <c r="C83" s="34" t="s">
        <v>56</v>
      </c>
      <c r="D83" s="34" t="str">
        <f t="shared" si="3"/>
        <v>0020000601</v>
      </c>
      <c r="E83" s="34" t="s">
        <v>48</v>
      </c>
      <c r="F83" s="34" t="s">
        <v>130</v>
      </c>
      <c r="G83" s="121">
        <v>34.799999999999997</v>
      </c>
    </row>
    <row r="84" spans="1:7" s="4" customFormat="1" ht="12">
      <c r="A84" s="36" t="s">
        <v>127</v>
      </c>
      <c r="B84" s="33">
        <v>990</v>
      </c>
      <c r="C84" s="34" t="s">
        <v>56</v>
      </c>
      <c r="D84" s="34" t="str">
        <f t="shared" si="3"/>
        <v>0020000601</v>
      </c>
      <c r="E84" s="34" t="s">
        <v>48</v>
      </c>
      <c r="F84" s="34" t="s">
        <v>126</v>
      </c>
      <c r="G84" s="121">
        <v>24</v>
      </c>
    </row>
    <row r="85" spans="1:7" s="4" customFormat="1" ht="36.75" customHeight="1">
      <c r="A85" s="36" t="s">
        <v>153</v>
      </c>
      <c r="B85" s="33">
        <v>990</v>
      </c>
      <c r="C85" s="34" t="s">
        <v>56</v>
      </c>
      <c r="D85" s="34" t="str">
        <f t="shared" si="3"/>
        <v>0020000601</v>
      </c>
      <c r="E85" s="34" t="s">
        <v>49</v>
      </c>
      <c r="F85" s="34"/>
      <c r="G85" s="35">
        <f>G86+G87+G88+G89+G90</f>
        <v>501.5</v>
      </c>
    </row>
    <row r="86" spans="1:7" s="4" customFormat="1" ht="16.5" customHeight="1">
      <c r="A86" s="36" t="s">
        <v>115</v>
      </c>
      <c r="B86" s="33">
        <v>990</v>
      </c>
      <c r="C86" s="34" t="s">
        <v>56</v>
      </c>
      <c r="D86" s="34" t="str">
        <f t="shared" si="3"/>
        <v>0020000601</v>
      </c>
      <c r="E86" s="34" t="s">
        <v>49</v>
      </c>
      <c r="F86" s="34" t="s">
        <v>114</v>
      </c>
      <c r="G86" s="121">
        <v>8.4</v>
      </c>
    </row>
    <row r="87" spans="1:7" s="4" customFormat="1" ht="18.75" customHeight="1">
      <c r="A87" s="36" t="s">
        <v>119</v>
      </c>
      <c r="B87" s="33">
        <v>990</v>
      </c>
      <c r="C87" s="34" t="s">
        <v>56</v>
      </c>
      <c r="D87" s="34" t="str">
        <f t="shared" si="3"/>
        <v>0020000601</v>
      </c>
      <c r="E87" s="34" t="s">
        <v>49</v>
      </c>
      <c r="F87" s="34" t="s">
        <v>120</v>
      </c>
      <c r="G87" s="121">
        <v>141.4</v>
      </c>
    </row>
    <row r="88" spans="1:7" s="4" customFormat="1" ht="18" customHeight="1">
      <c r="A88" s="36" t="s">
        <v>121</v>
      </c>
      <c r="B88" s="33">
        <v>990</v>
      </c>
      <c r="C88" s="34" t="s">
        <v>56</v>
      </c>
      <c r="D88" s="34" t="str">
        <f t="shared" si="3"/>
        <v>0020000601</v>
      </c>
      <c r="E88" s="34" t="s">
        <v>49</v>
      </c>
      <c r="F88" s="34" t="s">
        <v>122</v>
      </c>
      <c r="G88" s="121">
        <v>89.7</v>
      </c>
    </row>
    <row r="89" spans="1:7" s="4" customFormat="1" ht="18" customHeight="1">
      <c r="A89" s="36" t="s">
        <v>129</v>
      </c>
      <c r="B89" s="33">
        <v>990</v>
      </c>
      <c r="C89" s="34" t="s">
        <v>56</v>
      </c>
      <c r="D89" s="34" t="str">
        <f t="shared" si="3"/>
        <v>0020000601</v>
      </c>
      <c r="E89" s="34" t="s">
        <v>49</v>
      </c>
      <c r="F89" s="34" t="s">
        <v>130</v>
      </c>
      <c r="G89" s="121">
        <v>96</v>
      </c>
    </row>
    <row r="90" spans="1:7" s="4" customFormat="1" ht="17.25" customHeight="1">
      <c r="A90" s="36" t="s">
        <v>127</v>
      </c>
      <c r="B90" s="33">
        <v>990</v>
      </c>
      <c r="C90" s="34" t="s">
        <v>56</v>
      </c>
      <c r="D90" s="34" t="str">
        <f t="shared" si="3"/>
        <v>0020000601</v>
      </c>
      <c r="E90" s="34" t="s">
        <v>49</v>
      </c>
      <c r="F90" s="34" t="s">
        <v>126</v>
      </c>
      <c r="G90" s="121">
        <v>166</v>
      </c>
    </row>
    <row r="91" spans="1:7" s="4" customFormat="1" ht="15" customHeight="1">
      <c r="A91" s="84" t="s">
        <v>146</v>
      </c>
      <c r="B91" s="83">
        <v>990</v>
      </c>
      <c r="C91" s="246" t="s">
        <v>56</v>
      </c>
      <c r="D91" s="246" t="str">
        <f t="shared" si="3"/>
        <v>0020000601</v>
      </c>
      <c r="E91" s="246" t="s">
        <v>145</v>
      </c>
      <c r="F91" s="246"/>
      <c r="G91" s="247">
        <f>G92</f>
        <v>10.5</v>
      </c>
    </row>
    <row r="92" spans="1:7" s="4" customFormat="1" ht="15" customHeight="1">
      <c r="A92" s="36" t="s">
        <v>140</v>
      </c>
      <c r="B92" s="33">
        <v>990</v>
      </c>
      <c r="C92" s="34" t="s">
        <v>56</v>
      </c>
      <c r="D92" s="34" t="str">
        <f t="shared" si="3"/>
        <v>0020000601</v>
      </c>
      <c r="E92" s="34" t="s">
        <v>108</v>
      </c>
      <c r="F92" s="34"/>
      <c r="G92" s="35">
        <f>G93+G95+G97</f>
        <v>10.5</v>
      </c>
    </row>
    <row r="93" spans="1:7" s="4" customFormat="1" ht="24">
      <c r="A93" s="44" t="s">
        <v>59</v>
      </c>
      <c r="B93" s="33">
        <v>990</v>
      </c>
      <c r="C93" s="34" t="s">
        <v>56</v>
      </c>
      <c r="D93" s="34" t="str">
        <f t="shared" si="3"/>
        <v>0020000601</v>
      </c>
      <c r="E93" s="34" t="s">
        <v>60</v>
      </c>
      <c r="F93" s="34"/>
      <c r="G93" s="35">
        <f>G94</f>
        <v>7.2</v>
      </c>
    </row>
    <row r="94" spans="1:7" s="4" customFormat="1" ht="13.5" customHeight="1">
      <c r="A94" s="44" t="s">
        <v>123</v>
      </c>
      <c r="B94" s="33">
        <v>990</v>
      </c>
      <c r="C94" s="34" t="s">
        <v>56</v>
      </c>
      <c r="D94" s="34" t="str">
        <f t="shared" si="3"/>
        <v>0020000601</v>
      </c>
      <c r="E94" s="34" t="s">
        <v>60</v>
      </c>
      <c r="F94" s="34" t="s">
        <v>124</v>
      </c>
      <c r="G94" s="121">
        <v>7.2</v>
      </c>
    </row>
    <row r="95" spans="1:7" s="4" customFormat="1" ht="17.25" customHeight="1">
      <c r="A95" s="44" t="s">
        <v>368</v>
      </c>
      <c r="B95" s="33">
        <v>990</v>
      </c>
      <c r="C95" s="34" t="s">
        <v>56</v>
      </c>
      <c r="D95" s="34" t="str">
        <f t="shared" si="3"/>
        <v>0020000601</v>
      </c>
      <c r="E95" s="34" t="s">
        <v>54</v>
      </c>
      <c r="F95" s="34"/>
      <c r="G95" s="35">
        <f>G96</f>
        <v>1.3</v>
      </c>
    </row>
    <row r="96" spans="1:7" s="4" customFormat="1" ht="13.5" customHeight="1">
      <c r="A96" s="44" t="s">
        <v>123</v>
      </c>
      <c r="B96" s="33">
        <v>990</v>
      </c>
      <c r="C96" s="34" t="s">
        <v>56</v>
      </c>
      <c r="D96" s="34" t="str">
        <f t="shared" si="3"/>
        <v>0020000601</v>
      </c>
      <c r="E96" s="34" t="s">
        <v>54</v>
      </c>
      <c r="F96" s="34" t="s">
        <v>124</v>
      </c>
      <c r="G96" s="121">
        <v>1.3</v>
      </c>
    </row>
    <row r="97" spans="1:9" s="4" customFormat="1" ht="13.5" customHeight="1">
      <c r="A97" s="44" t="s">
        <v>369</v>
      </c>
      <c r="B97" s="33">
        <v>990</v>
      </c>
      <c r="C97" s="34" t="s">
        <v>56</v>
      </c>
      <c r="D97" s="34" t="str">
        <f t="shared" si="3"/>
        <v>0020000601</v>
      </c>
      <c r="E97" s="34" t="s">
        <v>159</v>
      </c>
      <c r="F97" s="34"/>
      <c r="G97" s="35">
        <f>G98</f>
        <v>2</v>
      </c>
    </row>
    <row r="98" spans="1:9" s="4" customFormat="1" ht="13.5" customHeight="1">
      <c r="A98" s="44" t="s">
        <v>123</v>
      </c>
      <c r="B98" s="33">
        <v>990</v>
      </c>
      <c r="C98" s="34" t="s">
        <v>56</v>
      </c>
      <c r="D98" s="34" t="str">
        <f t="shared" si="3"/>
        <v>0020000601</v>
      </c>
      <c r="E98" s="34" t="s">
        <v>159</v>
      </c>
      <c r="F98" s="34" t="s">
        <v>124</v>
      </c>
      <c r="G98" s="121">
        <v>2</v>
      </c>
    </row>
    <row r="99" spans="1:9" s="8" customFormat="1" ht="84.6" customHeight="1">
      <c r="A99" s="43" t="s">
        <v>161</v>
      </c>
      <c r="B99" s="26">
        <v>990</v>
      </c>
      <c r="C99" s="23" t="s">
        <v>56</v>
      </c>
      <c r="D99" s="23" t="s">
        <v>362</v>
      </c>
      <c r="E99" s="23"/>
      <c r="F99" s="23"/>
      <c r="G99" s="28">
        <f>G100</f>
        <v>6.5</v>
      </c>
    </row>
    <row r="100" spans="1:9" ht="27" customHeight="1">
      <c r="A100" s="36" t="s">
        <v>137</v>
      </c>
      <c r="B100" s="33">
        <v>990</v>
      </c>
      <c r="C100" s="34" t="s">
        <v>56</v>
      </c>
      <c r="D100" s="34" t="str">
        <f>D99</f>
        <v>09200G0100</v>
      </c>
      <c r="E100" s="34" t="s">
        <v>107</v>
      </c>
      <c r="F100" s="34"/>
      <c r="G100" s="35">
        <f>G101</f>
        <v>6.5</v>
      </c>
    </row>
    <row r="101" spans="1:9" ht="37.5" customHeight="1">
      <c r="A101" s="36" t="s">
        <v>144</v>
      </c>
      <c r="B101" s="33">
        <v>990</v>
      </c>
      <c r="C101" s="34" t="s">
        <v>56</v>
      </c>
      <c r="D101" s="34" t="str">
        <f>D100</f>
        <v>09200G0100</v>
      </c>
      <c r="E101" s="34" t="s">
        <v>128</v>
      </c>
      <c r="F101" s="34"/>
      <c r="G101" s="35">
        <f>G102+G105</f>
        <v>6.5</v>
      </c>
    </row>
    <row r="102" spans="1:9" ht="37.5" customHeight="1">
      <c r="A102" s="36" t="s">
        <v>154</v>
      </c>
      <c r="B102" s="33">
        <v>990</v>
      </c>
      <c r="C102" s="34" t="s">
        <v>56</v>
      </c>
      <c r="D102" s="34" t="str">
        <f>D101</f>
        <v>09200G0100</v>
      </c>
      <c r="E102" s="34" t="s">
        <v>49</v>
      </c>
      <c r="F102" s="34"/>
      <c r="G102" s="35">
        <f>G103+G104</f>
        <v>4.3</v>
      </c>
    </row>
    <row r="103" spans="1:9" ht="15" customHeight="1">
      <c r="A103" s="36" t="s">
        <v>121</v>
      </c>
      <c r="B103" s="33">
        <v>990</v>
      </c>
      <c r="C103" s="34" t="s">
        <v>56</v>
      </c>
      <c r="D103" s="34" t="str">
        <f>D102</f>
        <v>09200G0100</v>
      </c>
      <c r="E103" s="34" t="s">
        <v>49</v>
      </c>
      <c r="F103" s="34" t="s">
        <v>122</v>
      </c>
      <c r="G103" s="121">
        <v>2.8</v>
      </c>
    </row>
    <row r="104" spans="1:9" ht="15" customHeight="1">
      <c r="A104" s="44" t="s">
        <v>127</v>
      </c>
      <c r="B104" s="33">
        <v>990</v>
      </c>
      <c r="C104" s="34" t="s">
        <v>56</v>
      </c>
      <c r="D104" s="34" t="str">
        <f>D101</f>
        <v>09200G0100</v>
      </c>
      <c r="E104" s="34" t="s">
        <v>49</v>
      </c>
      <c r="F104" s="34" t="s">
        <v>126</v>
      </c>
      <c r="G104" s="121">
        <v>1.5</v>
      </c>
    </row>
    <row r="105" spans="1:9" ht="37.200000000000003" customHeight="1">
      <c r="A105" s="36" t="s">
        <v>47</v>
      </c>
      <c r="B105" s="33">
        <v>990</v>
      </c>
      <c r="C105" s="34" t="s">
        <v>56</v>
      </c>
      <c r="D105" s="34" t="str">
        <f t="shared" ref="D105" si="4">D103</f>
        <v>09200G0100</v>
      </c>
      <c r="E105" s="34" t="s">
        <v>48</v>
      </c>
      <c r="F105" s="34"/>
      <c r="G105" s="35">
        <f>G106</f>
        <v>2.2000000000000002</v>
      </c>
    </row>
    <row r="106" spans="1:9" ht="15" customHeight="1">
      <c r="A106" s="44" t="s">
        <v>127</v>
      </c>
      <c r="B106" s="33">
        <v>990</v>
      </c>
      <c r="C106" s="34" t="s">
        <v>56</v>
      </c>
      <c r="D106" s="34" t="str">
        <f>D103</f>
        <v>09200G0100</v>
      </c>
      <c r="E106" s="34" t="s">
        <v>48</v>
      </c>
      <c r="F106" s="34" t="s">
        <v>126</v>
      </c>
      <c r="G106" s="121">
        <v>2.2000000000000002</v>
      </c>
    </row>
    <row r="107" spans="1:9" s="79" customFormat="1" ht="73.5" customHeight="1">
      <c r="A107" s="43" t="s">
        <v>160</v>
      </c>
      <c r="B107" s="26">
        <v>990</v>
      </c>
      <c r="C107" s="23" t="s">
        <v>56</v>
      </c>
      <c r="D107" s="23" t="s">
        <v>363</v>
      </c>
      <c r="E107" s="23"/>
      <c r="F107" s="23"/>
      <c r="G107" s="28">
        <f>G108+G116</f>
        <v>796.09999999999991</v>
      </c>
    </row>
    <row r="108" spans="1:9" ht="76.5" customHeight="1">
      <c r="A108" s="29" t="s">
        <v>148</v>
      </c>
      <c r="B108" s="33">
        <v>990</v>
      </c>
      <c r="C108" s="34" t="s">
        <v>56</v>
      </c>
      <c r="D108" s="34" t="str">
        <f t="shared" ref="D108:D125" si="5">D107</f>
        <v>00200G0850</v>
      </c>
      <c r="E108" s="34" t="s">
        <v>147</v>
      </c>
      <c r="F108" s="34"/>
      <c r="G108" s="35">
        <f>G109</f>
        <v>736.3</v>
      </c>
    </row>
    <row r="109" spans="1:9" ht="31.5" customHeight="1">
      <c r="A109" s="29" t="s">
        <v>142</v>
      </c>
      <c r="B109" s="33">
        <v>990</v>
      </c>
      <c r="C109" s="34" t="s">
        <v>56</v>
      </c>
      <c r="D109" s="34" t="str">
        <f t="shared" si="5"/>
        <v>00200G0850</v>
      </c>
      <c r="E109" s="34" t="s">
        <v>141</v>
      </c>
      <c r="F109" s="34"/>
      <c r="G109" s="35">
        <f>G110+G112+G114</f>
        <v>736.3</v>
      </c>
    </row>
    <row r="110" spans="1:9" ht="39" customHeight="1">
      <c r="A110" s="36" t="s">
        <v>143</v>
      </c>
      <c r="B110" s="33">
        <v>990</v>
      </c>
      <c r="C110" s="34" t="s">
        <v>56</v>
      </c>
      <c r="D110" s="34" t="str">
        <f t="shared" si="5"/>
        <v>00200G0850</v>
      </c>
      <c r="E110" s="34" t="s">
        <v>43</v>
      </c>
      <c r="F110" s="34"/>
      <c r="G110" s="35">
        <f>G111</f>
        <v>565.5</v>
      </c>
    </row>
    <row r="111" spans="1:9" ht="14.25" customHeight="1">
      <c r="A111" s="44" t="s">
        <v>111</v>
      </c>
      <c r="B111" s="33">
        <v>990</v>
      </c>
      <c r="C111" s="34" t="s">
        <v>56</v>
      </c>
      <c r="D111" s="34" t="str">
        <f t="shared" si="5"/>
        <v>00200G0850</v>
      </c>
      <c r="E111" s="34" t="s">
        <v>43</v>
      </c>
      <c r="F111" s="34" t="s">
        <v>112</v>
      </c>
      <c r="G111" s="121">
        <v>565.5</v>
      </c>
      <c r="I111" s="301">
        <v>50</v>
      </c>
    </row>
    <row r="112" spans="1:9" ht="41.4" customHeight="1">
      <c r="A112" s="44" t="s">
        <v>370</v>
      </c>
      <c r="B112" s="33">
        <v>990</v>
      </c>
      <c r="C112" s="34" t="s">
        <v>56</v>
      </c>
      <c r="D112" s="34" t="str">
        <f>D110</f>
        <v>00200G0850</v>
      </c>
      <c r="E112" s="34" t="s">
        <v>365</v>
      </c>
      <c r="F112" s="34"/>
      <c r="G112" s="136">
        <f>G113</f>
        <v>0.5</v>
      </c>
    </row>
    <row r="113" spans="1:9" ht="16.8" customHeight="1">
      <c r="A113" s="44" t="s">
        <v>367</v>
      </c>
      <c r="B113" s="33">
        <v>990</v>
      </c>
      <c r="C113" s="34" t="s">
        <v>56</v>
      </c>
      <c r="D113" s="34" t="str">
        <f>D111</f>
        <v>00200G0850</v>
      </c>
      <c r="E113" s="34" t="s">
        <v>365</v>
      </c>
      <c r="F113" s="34" t="s">
        <v>366</v>
      </c>
      <c r="G113" s="276">
        <v>0.5</v>
      </c>
    </row>
    <row r="114" spans="1:9" ht="48" customHeight="1">
      <c r="A114" s="36" t="s">
        <v>321</v>
      </c>
      <c r="B114" s="33">
        <v>990</v>
      </c>
      <c r="C114" s="34" t="s">
        <v>56</v>
      </c>
      <c r="D114" s="34" t="str">
        <f>D111</f>
        <v>00200G0850</v>
      </c>
      <c r="E114" s="34" t="s">
        <v>320</v>
      </c>
      <c r="F114" s="34"/>
      <c r="G114" s="35">
        <f>G115</f>
        <v>170.3</v>
      </c>
    </row>
    <row r="115" spans="1:9" ht="12.75" customHeight="1">
      <c r="A115" s="44" t="s">
        <v>116</v>
      </c>
      <c r="B115" s="33">
        <v>990</v>
      </c>
      <c r="C115" s="34" t="s">
        <v>56</v>
      </c>
      <c r="D115" s="34" t="str">
        <f>D111</f>
        <v>00200G0850</v>
      </c>
      <c r="E115" s="34" t="s">
        <v>320</v>
      </c>
      <c r="F115" s="34" t="s">
        <v>113</v>
      </c>
      <c r="G115" s="121">
        <v>170.3</v>
      </c>
      <c r="I115" s="301">
        <v>-50</v>
      </c>
    </row>
    <row r="116" spans="1:9" ht="25.8" customHeight="1">
      <c r="A116" s="36" t="s">
        <v>137</v>
      </c>
      <c r="B116" s="33">
        <v>990</v>
      </c>
      <c r="C116" s="34" t="s">
        <v>56</v>
      </c>
      <c r="D116" s="34" t="str">
        <f t="shared" si="5"/>
        <v>00200G0850</v>
      </c>
      <c r="E116" s="34" t="s">
        <v>107</v>
      </c>
      <c r="F116" s="34"/>
      <c r="G116" s="35">
        <f>G117</f>
        <v>59.800000000000011</v>
      </c>
    </row>
    <row r="117" spans="1:9" ht="33.75" customHeight="1">
      <c r="A117" s="36" t="s">
        <v>144</v>
      </c>
      <c r="B117" s="33">
        <v>990</v>
      </c>
      <c r="C117" s="34" t="s">
        <v>56</v>
      </c>
      <c r="D117" s="34" t="str">
        <f t="shared" si="5"/>
        <v>00200G0850</v>
      </c>
      <c r="E117" s="34" t="s">
        <v>128</v>
      </c>
      <c r="F117" s="34"/>
      <c r="G117" s="35">
        <f>G118+G123</f>
        <v>59.800000000000011</v>
      </c>
    </row>
    <row r="118" spans="1:9" s="4" customFormat="1" ht="24">
      <c r="A118" s="36" t="s">
        <v>47</v>
      </c>
      <c r="B118" s="33">
        <v>990</v>
      </c>
      <c r="C118" s="34" t="s">
        <v>56</v>
      </c>
      <c r="D118" s="34" t="str">
        <f t="shared" si="5"/>
        <v>00200G0850</v>
      </c>
      <c r="E118" s="34" t="s">
        <v>48</v>
      </c>
      <c r="F118" s="34"/>
      <c r="G118" s="35">
        <f>G119+G120+G121+G122</f>
        <v>50.600000000000009</v>
      </c>
    </row>
    <row r="119" spans="1:9" s="4" customFormat="1" ht="13.5" customHeight="1">
      <c r="A119" s="36" t="s">
        <v>119</v>
      </c>
      <c r="B119" s="33">
        <v>990</v>
      </c>
      <c r="C119" s="34" t="s">
        <v>56</v>
      </c>
      <c r="D119" s="34" t="str">
        <f t="shared" si="5"/>
        <v>00200G0850</v>
      </c>
      <c r="E119" s="34" t="s">
        <v>48</v>
      </c>
      <c r="F119" s="34" t="s">
        <v>120</v>
      </c>
      <c r="G119" s="121">
        <v>8.3000000000000007</v>
      </c>
    </row>
    <row r="120" spans="1:9" s="4" customFormat="1" ht="12">
      <c r="A120" s="36" t="s">
        <v>121</v>
      </c>
      <c r="B120" s="33">
        <v>990</v>
      </c>
      <c r="C120" s="34" t="s">
        <v>56</v>
      </c>
      <c r="D120" s="34" t="str">
        <f t="shared" si="5"/>
        <v>00200G0850</v>
      </c>
      <c r="E120" s="34" t="s">
        <v>48</v>
      </c>
      <c r="F120" s="34" t="s">
        <v>122</v>
      </c>
      <c r="G120" s="121">
        <v>31.6</v>
      </c>
      <c r="I120" s="300">
        <v>-6.7</v>
      </c>
    </row>
    <row r="121" spans="1:9" s="4" customFormat="1" ht="12">
      <c r="A121" s="36" t="s">
        <v>129</v>
      </c>
      <c r="B121" s="33">
        <v>990</v>
      </c>
      <c r="C121" s="34" t="s">
        <v>56</v>
      </c>
      <c r="D121" s="34" t="str">
        <f>D120</f>
        <v>00200G0850</v>
      </c>
      <c r="E121" s="34" t="s">
        <v>48</v>
      </c>
      <c r="F121" s="34" t="s">
        <v>130</v>
      </c>
      <c r="G121" s="121">
        <v>6.7</v>
      </c>
      <c r="I121" s="300">
        <v>6.7</v>
      </c>
    </row>
    <row r="122" spans="1:9" s="4" customFormat="1" ht="12">
      <c r="A122" s="44" t="s">
        <v>127</v>
      </c>
      <c r="B122" s="33">
        <v>990</v>
      </c>
      <c r="C122" s="34" t="s">
        <v>56</v>
      </c>
      <c r="D122" s="34" t="str">
        <f>D121</f>
        <v>00200G0850</v>
      </c>
      <c r="E122" s="34" t="s">
        <v>48</v>
      </c>
      <c r="F122" s="34" t="s">
        <v>126</v>
      </c>
      <c r="G122" s="121">
        <v>4</v>
      </c>
    </row>
    <row r="123" spans="1:9" ht="36" customHeight="1">
      <c r="A123" s="36" t="s">
        <v>156</v>
      </c>
      <c r="B123" s="33">
        <v>990</v>
      </c>
      <c r="C123" s="34" t="s">
        <v>56</v>
      </c>
      <c r="D123" s="34" t="str">
        <f>D121</f>
        <v>00200G0850</v>
      </c>
      <c r="E123" s="34" t="s">
        <v>49</v>
      </c>
      <c r="F123" s="34"/>
      <c r="G123" s="35">
        <f>G124+G125</f>
        <v>9.1999999999999993</v>
      </c>
    </row>
    <row r="124" spans="1:9" ht="12" customHeight="1">
      <c r="A124" s="44" t="s">
        <v>131</v>
      </c>
      <c r="B124" s="33">
        <v>990</v>
      </c>
      <c r="C124" s="34" t="s">
        <v>56</v>
      </c>
      <c r="D124" s="34" t="str">
        <f t="shared" si="5"/>
        <v>00200G0850</v>
      </c>
      <c r="E124" s="34" t="s">
        <v>49</v>
      </c>
      <c r="F124" s="34" t="s">
        <v>132</v>
      </c>
      <c r="G124" s="121">
        <v>1.2</v>
      </c>
    </row>
    <row r="125" spans="1:9" ht="14.25" customHeight="1">
      <c r="A125" s="44" t="s">
        <v>127</v>
      </c>
      <c r="B125" s="33">
        <v>990</v>
      </c>
      <c r="C125" s="34" t="s">
        <v>56</v>
      </c>
      <c r="D125" s="34" t="str">
        <f t="shared" si="5"/>
        <v>00200G0850</v>
      </c>
      <c r="E125" s="34" t="s">
        <v>49</v>
      </c>
      <c r="F125" s="34" t="s">
        <v>126</v>
      </c>
      <c r="G125" s="121">
        <v>8</v>
      </c>
      <c r="H125" s="15"/>
    </row>
    <row r="126" spans="1:9" s="5" customFormat="1" ht="15.75" customHeight="1">
      <c r="A126" s="39" t="s">
        <v>61</v>
      </c>
      <c r="B126" s="37">
        <v>990</v>
      </c>
      <c r="C126" s="248" t="s">
        <v>62</v>
      </c>
      <c r="D126" s="248"/>
      <c r="E126" s="45"/>
      <c r="F126" s="45"/>
      <c r="G126" s="38">
        <f>G127</f>
        <v>10</v>
      </c>
    </row>
    <row r="127" spans="1:9" s="3" customFormat="1" ht="17.25" customHeight="1">
      <c r="A127" s="25" t="s">
        <v>308</v>
      </c>
      <c r="B127" s="26">
        <v>990</v>
      </c>
      <c r="C127" s="23" t="s">
        <v>62</v>
      </c>
      <c r="D127" s="23" t="s">
        <v>2</v>
      </c>
      <c r="E127" s="27"/>
      <c r="F127" s="27"/>
      <c r="G127" s="28">
        <f>G128</f>
        <v>10</v>
      </c>
    </row>
    <row r="128" spans="1:9" s="4" customFormat="1" ht="15.75" customHeight="1">
      <c r="A128" s="29" t="s">
        <v>146</v>
      </c>
      <c r="B128" s="30">
        <v>990</v>
      </c>
      <c r="C128" s="31" t="s">
        <v>62</v>
      </c>
      <c r="D128" s="31" t="str">
        <f>D127</f>
        <v>0700000100</v>
      </c>
      <c r="E128" s="31" t="s">
        <v>145</v>
      </c>
      <c r="F128" s="31"/>
      <c r="G128" s="32">
        <f>G129</f>
        <v>10</v>
      </c>
    </row>
    <row r="129" spans="1:9" ht="13.5" customHeight="1">
      <c r="A129" s="36" t="s">
        <v>63</v>
      </c>
      <c r="B129" s="33">
        <v>990</v>
      </c>
      <c r="C129" s="34" t="s">
        <v>62</v>
      </c>
      <c r="D129" s="34" t="str">
        <f>D128</f>
        <v>0700000100</v>
      </c>
      <c r="E129" s="34" t="s">
        <v>64</v>
      </c>
      <c r="F129" s="34"/>
      <c r="G129" s="35">
        <f>G130</f>
        <v>10</v>
      </c>
    </row>
    <row r="130" spans="1:9" ht="15.75" customHeight="1">
      <c r="A130" s="36" t="s">
        <v>123</v>
      </c>
      <c r="B130" s="33">
        <v>990</v>
      </c>
      <c r="C130" s="34" t="s">
        <v>62</v>
      </c>
      <c r="D130" s="34" t="str">
        <f>D129</f>
        <v>0700000100</v>
      </c>
      <c r="E130" s="34" t="s">
        <v>64</v>
      </c>
      <c r="F130" s="34" t="s">
        <v>124</v>
      </c>
      <c r="G130" s="121">
        <v>10</v>
      </c>
    </row>
    <row r="131" spans="1:9" s="5" customFormat="1" ht="29.25" customHeight="1">
      <c r="A131" s="39" t="s">
        <v>50</v>
      </c>
      <c r="B131" s="37">
        <v>990</v>
      </c>
      <c r="C131" s="248" t="s">
        <v>51</v>
      </c>
      <c r="D131" s="248"/>
      <c r="E131" s="45"/>
      <c r="F131" s="45"/>
      <c r="G131" s="38">
        <f>G132+G137+G142+G147+G152+G157+G162+G167+G172+G177</f>
        <v>1294.8</v>
      </c>
    </row>
    <row r="132" spans="1:9" s="9" customFormat="1" ht="30" customHeight="1">
      <c r="A132" s="43" t="s">
        <v>317</v>
      </c>
      <c r="B132" s="26">
        <v>990</v>
      </c>
      <c r="C132" s="23" t="s">
        <v>51</v>
      </c>
      <c r="D132" s="23" t="s">
        <v>330</v>
      </c>
      <c r="E132" s="27"/>
      <c r="F132" s="27"/>
      <c r="G132" s="28">
        <f>G133</f>
        <v>35.6</v>
      </c>
    </row>
    <row r="133" spans="1:9" s="3" customFormat="1" ht="30.75" customHeight="1">
      <c r="A133" s="36" t="s">
        <v>137</v>
      </c>
      <c r="B133" s="33">
        <v>990</v>
      </c>
      <c r="C133" s="34" t="s">
        <v>51</v>
      </c>
      <c r="D133" s="255" t="str">
        <f>D132</f>
        <v>0900000100</v>
      </c>
      <c r="E133" s="34" t="s">
        <v>107</v>
      </c>
      <c r="F133" s="50"/>
      <c r="G133" s="56">
        <f>G134</f>
        <v>35.6</v>
      </c>
    </row>
    <row r="134" spans="1:9" s="3" customFormat="1" ht="41.25" customHeight="1">
      <c r="A134" s="36" t="s">
        <v>144</v>
      </c>
      <c r="B134" s="33">
        <v>990</v>
      </c>
      <c r="C134" s="34" t="s">
        <v>51</v>
      </c>
      <c r="D134" s="255" t="str">
        <f>D133</f>
        <v>0900000100</v>
      </c>
      <c r="E134" s="34" t="s">
        <v>128</v>
      </c>
      <c r="F134" s="34"/>
      <c r="G134" s="35">
        <f>G135</f>
        <v>35.6</v>
      </c>
    </row>
    <row r="135" spans="1:9" s="3" customFormat="1" ht="41.25" customHeight="1">
      <c r="A135" s="36" t="s">
        <v>154</v>
      </c>
      <c r="B135" s="33">
        <v>990</v>
      </c>
      <c r="C135" s="34" t="s">
        <v>51</v>
      </c>
      <c r="D135" s="255" t="str">
        <f>D134</f>
        <v>0900000100</v>
      </c>
      <c r="E135" s="34" t="s">
        <v>49</v>
      </c>
      <c r="F135" s="34"/>
      <c r="G135" s="35">
        <f>G136</f>
        <v>35.6</v>
      </c>
    </row>
    <row r="136" spans="1:9" s="4" customFormat="1" ht="14.25" customHeight="1">
      <c r="A136" s="44" t="s">
        <v>121</v>
      </c>
      <c r="B136" s="33">
        <v>990</v>
      </c>
      <c r="C136" s="34" t="s">
        <v>51</v>
      </c>
      <c r="D136" s="255" t="str">
        <f>D135</f>
        <v>0900000100</v>
      </c>
      <c r="E136" s="34" t="s">
        <v>49</v>
      </c>
      <c r="F136" s="34" t="s">
        <v>122</v>
      </c>
      <c r="G136" s="121">
        <v>35.6</v>
      </c>
      <c r="I136" s="300">
        <v>-44.4</v>
      </c>
    </row>
    <row r="137" spans="1:9" ht="30" customHeight="1">
      <c r="A137" s="43" t="s">
        <v>310</v>
      </c>
      <c r="B137" s="26">
        <v>990</v>
      </c>
      <c r="C137" s="23" t="s">
        <v>51</v>
      </c>
      <c r="D137" s="23" t="s">
        <v>331</v>
      </c>
      <c r="E137" s="23"/>
      <c r="F137" s="23"/>
      <c r="G137" s="28">
        <f>G138</f>
        <v>1144.4000000000001</v>
      </c>
    </row>
    <row r="138" spans="1:9" s="4" customFormat="1" ht="33.75" customHeight="1">
      <c r="A138" s="36" t="s">
        <v>137</v>
      </c>
      <c r="B138" s="33">
        <v>990</v>
      </c>
      <c r="C138" s="34" t="s">
        <v>51</v>
      </c>
      <c r="D138" s="34" t="str">
        <f>D137</f>
        <v>0920000200</v>
      </c>
      <c r="E138" s="34" t="s">
        <v>107</v>
      </c>
      <c r="F138" s="34"/>
      <c r="G138" s="35">
        <f>G139</f>
        <v>1144.4000000000001</v>
      </c>
    </row>
    <row r="139" spans="1:9" s="4" customFormat="1" ht="33.75" customHeight="1">
      <c r="A139" s="36" t="s">
        <v>144</v>
      </c>
      <c r="B139" s="33">
        <v>990</v>
      </c>
      <c r="C139" s="34" t="s">
        <v>51</v>
      </c>
      <c r="D139" s="34" t="str">
        <f>D138</f>
        <v>0920000200</v>
      </c>
      <c r="E139" s="34" t="s">
        <v>128</v>
      </c>
      <c r="F139" s="34"/>
      <c r="G139" s="35">
        <f>G140</f>
        <v>1144.4000000000001</v>
      </c>
    </row>
    <row r="140" spans="1:9" s="4" customFormat="1" ht="33.75" customHeight="1">
      <c r="A140" s="36" t="s">
        <v>154</v>
      </c>
      <c r="B140" s="33">
        <v>990</v>
      </c>
      <c r="C140" s="34" t="s">
        <v>51</v>
      </c>
      <c r="D140" s="34" t="str">
        <f>D139</f>
        <v>0920000200</v>
      </c>
      <c r="E140" s="34" t="s">
        <v>49</v>
      </c>
      <c r="F140" s="34"/>
      <c r="G140" s="35">
        <f>G141</f>
        <v>1144.4000000000001</v>
      </c>
    </row>
    <row r="141" spans="1:9" s="4" customFormat="1" ht="22.5" customHeight="1">
      <c r="A141" s="44" t="s">
        <v>121</v>
      </c>
      <c r="B141" s="33">
        <v>990</v>
      </c>
      <c r="C141" s="34" t="s">
        <v>51</v>
      </c>
      <c r="D141" s="34" t="str">
        <f>D140</f>
        <v>0920000200</v>
      </c>
      <c r="E141" s="34" t="s">
        <v>49</v>
      </c>
      <c r="F141" s="34" t="s">
        <v>122</v>
      </c>
      <c r="G141" s="121">
        <v>1144.4000000000001</v>
      </c>
      <c r="I141" s="300">
        <v>44.4</v>
      </c>
    </row>
    <row r="142" spans="1:9" ht="28.5" customHeight="1">
      <c r="A142" s="43" t="s">
        <v>65</v>
      </c>
      <c r="B142" s="26">
        <v>990</v>
      </c>
      <c r="C142" s="23" t="s">
        <v>51</v>
      </c>
      <c r="D142" s="23" t="s">
        <v>332</v>
      </c>
      <c r="E142" s="27"/>
      <c r="F142" s="27"/>
      <c r="G142" s="28">
        <f>G143</f>
        <v>20</v>
      </c>
    </row>
    <row r="143" spans="1:9" s="3" customFormat="1" ht="30.75" customHeight="1">
      <c r="A143" s="36" t="s">
        <v>311</v>
      </c>
      <c r="B143" s="33">
        <v>990</v>
      </c>
      <c r="C143" s="34" t="s">
        <v>51</v>
      </c>
      <c r="D143" s="34" t="str">
        <f>D142</f>
        <v>0920000400</v>
      </c>
      <c r="E143" s="34" t="s">
        <v>107</v>
      </c>
      <c r="F143" s="50"/>
      <c r="G143" s="56">
        <f>G144</f>
        <v>20</v>
      </c>
    </row>
    <row r="144" spans="1:9" s="4" customFormat="1" ht="38.25" customHeight="1">
      <c r="A144" s="36" t="s">
        <v>144</v>
      </c>
      <c r="B144" s="33">
        <v>990</v>
      </c>
      <c r="C144" s="34" t="s">
        <v>51</v>
      </c>
      <c r="D144" s="34" t="str">
        <f>D143</f>
        <v>0920000400</v>
      </c>
      <c r="E144" s="34" t="s">
        <v>128</v>
      </c>
      <c r="F144" s="50"/>
      <c r="G144" s="56">
        <f>G145</f>
        <v>20</v>
      </c>
    </row>
    <row r="145" spans="1:7" s="4" customFormat="1" ht="36.75" customHeight="1">
      <c r="A145" s="36" t="s">
        <v>154</v>
      </c>
      <c r="B145" s="33">
        <v>990</v>
      </c>
      <c r="C145" s="34" t="s">
        <v>51</v>
      </c>
      <c r="D145" s="34" t="str">
        <f>D144</f>
        <v>0920000400</v>
      </c>
      <c r="E145" s="34" t="s">
        <v>49</v>
      </c>
      <c r="F145" s="34"/>
      <c r="G145" s="35">
        <f>G146</f>
        <v>20</v>
      </c>
    </row>
    <row r="146" spans="1:7" s="4" customFormat="1" ht="20.25" customHeight="1">
      <c r="A146" s="44" t="s">
        <v>127</v>
      </c>
      <c r="B146" s="33">
        <v>990</v>
      </c>
      <c r="C146" s="34" t="s">
        <v>51</v>
      </c>
      <c r="D146" s="34" t="str">
        <f>D145</f>
        <v>0920000400</v>
      </c>
      <c r="E146" s="34" t="s">
        <v>49</v>
      </c>
      <c r="F146" s="34" t="s">
        <v>126</v>
      </c>
      <c r="G146" s="121">
        <v>20</v>
      </c>
    </row>
    <row r="147" spans="1:7" s="4" customFormat="1" ht="54" customHeight="1">
      <c r="A147" s="122" t="s">
        <v>52</v>
      </c>
      <c r="B147" s="156">
        <v>990</v>
      </c>
      <c r="C147" s="123" t="s">
        <v>51</v>
      </c>
      <c r="D147" s="123" t="s">
        <v>327</v>
      </c>
      <c r="E147" s="130"/>
      <c r="F147" s="130"/>
      <c r="G147" s="124">
        <f>G148</f>
        <v>60</v>
      </c>
    </row>
    <row r="148" spans="1:7" s="4" customFormat="1" ht="20.25" customHeight="1">
      <c r="A148" s="29" t="s">
        <v>146</v>
      </c>
      <c r="B148" s="33">
        <v>990</v>
      </c>
      <c r="C148" s="34" t="s">
        <v>51</v>
      </c>
      <c r="D148" s="34" t="str">
        <f>D147</f>
        <v>0920000500</v>
      </c>
      <c r="E148" s="31" t="s">
        <v>145</v>
      </c>
      <c r="F148" s="27"/>
      <c r="G148" s="35">
        <f>G149</f>
        <v>60</v>
      </c>
    </row>
    <row r="149" spans="1:7" s="4" customFormat="1" ht="20.25" customHeight="1">
      <c r="A149" s="29" t="s">
        <v>140</v>
      </c>
      <c r="B149" s="33">
        <v>990</v>
      </c>
      <c r="C149" s="34" t="s">
        <v>51</v>
      </c>
      <c r="D149" s="34" t="str">
        <f>D148</f>
        <v>0920000500</v>
      </c>
      <c r="E149" s="31" t="s">
        <v>108</v>
      </c>
      <c r="F149" s="27"/>
      <c r="G149" s="35">
        <f>G150</f>
        <v>60</v>
      </c>
    </row>
    <row r="150" spans="1:7" s="4" customFormat="1" ht="20.25" customHeight="1">
      <c r="A150" s="44" t="s">
        <v>369</v>
      </c>
      <c r="B150" s="33">
        <v>990</v>
      </c>
      <c r="C150" s="34" t="s">
        <v>51</v>
      </c>
      <c r="D150" s="34" t="str">
        <f>D149</f>
        <v>0920000500</v>
      </c>
      <c r="E150" s="34" t="s">
        <v>159</v>
      </c>
      <c r="F150" s="34"/>
      <c r="G150" s="35">
        <f>G151</f>
        <v>60</v>
      </c>
    </row>
    <row r="151" spans="1:7" s="4" customFormat="1" ht="20.25" customHeight="1">
      <c r="A151" s="36" t="s">
        <v>123</v>
      </c>
      <c r="B151" s="33">
        <v>990</v>
      </c>
      <c r="C151" s="34" t="s">
        <v>51</v>
      </c>
      <c r="D151" s="34" t="str">
        <f>D150</f>
        <v>0920000500</v>
      </c>
      <c r="E151" s="34" t="s">
        <v>159</v>
      </c>
      <c r="F151" s="34" t="s">
        <v>124</v>
      </c>
      <c r="G151" s="121">
        <v>60</v>
      </c>
    </row>
    <row r="152" spans="1:7" s="4" customFormat="1" ht="159" customHeight="1">
      <c r="A152" s="25" t="s">
        <v>430</v>
      </c>
      <c r="B152" s="156">
        <v>990</v>
      </c>
      <c r="C152" s="123" t="s">
        <v>51</v>
      </c>
      <c r="D152" s="23" t="s">
        <v>431</v>
      </c>
      <c r="E152" s="23"/>
      <c r="F152" s="23"/>
      <c r="G152" s="28">
        <f>G153</f>
        <v>1.5</v>
      </c>
    </row>
    <row r="153" spans="1:7" s="4" customFormat="1" ht="31.8" customHeight="1">
      <c r="A153" s="36" t="s">
        <v>137</v>
      </c>
      <c r="B153" s="33">
        <v>990</v>
      </c>
      <c r="C153" s="34" t="s">
        <v>51</v>
      </c>
      <c r="D153" s="34" t="str">
        <f>D152</f>
        <v>7950000200</v>
      </c>
      <c r="E153" s="31" t="s">
        <v>107</v>
      </c>
      <c r="F153" s="27"/>
      <c r="G153" s="35">
        <f>G154</f>
        <v>1.5</v>
      </c>
    </row>
    <row r="154" spans="1:7" s="4" customFormat="1" ht="29.4" customHeight="1">
      <c r="A154" s="36" t="s">
        <v>144</v>
      </c>
      <c r="B154" s="33">
        <v>990</v>
      </c>
      <c r="C154" s="34" t="s">
        <v>51</v>
      </c>
      <c r="D154" s="34" t="str">
        <f>D153</f>
        <v>7950000200</v>
      </c>
      <c r="E154" s="31" t="s">
        <v>128</v>
      </c>
      <c r="F154" s="27"/>
      <c r="G154" s="35">
        <f>G155</f>
        <v>1.5</v>
      </c>
    </row>
    <row r="155" spans="1:7" s="4" customFormat="1" ht="27" customHeight="1">
      <c r="A155" s="36" t="s">
        <v>156</v>
      </c>
      <c r="B155" s="33">
        <v>990</v>
      </c>
      <c r="C155" s="34" t="s">
        <v>51</v>
      </c>
      <c r="D155" s="34" t="str">
        <f>D154</f>
        <v>7950000200</v>
      </c>
      <c r="E155" s="34" t="s">
        <v>49</v>
      </c>
      <c r="F155" s="34"/>
      <c r="G155" s="35">
        <f>G156</f>
        <v>1.5</v>
      </c>
    </row>
    <row r="156" spans="1:7" s="4" customFormat="1" ht="19.8" customHeight="1">
      <c r="A156" s="36" t="s">
        <v>127</v>
      </c>
      <c r="B156" s="33">
        <v>990</v>
      </c>
      <c r="C156" s="34" t="s">
        <v>51</v>
      </c>
      <c r="D156" s="34" t="str">
        <f>D155</f>
        <v>7950000200</v>
      </c>
      <c r="E156" s="34" t="s">
        <v>49</v>
      </c>
      <c r="F156" s="34" t="s">
        <v>126</v>
      </c>
      <c r="G156" s="121">
        <v>1.5</v>
      </c>
    </row>
    <row r="157" spans="1:7" s="4" customFormat="1" ht="90.6" customHeight="1">
      <c r="A157" s="25" t="s">
        <v>24</v>
      </c>
      <c r="B157" s="156">
        <v>990</v>
      </c>
      <c r="C157" s="123" t="s">
        <v>51</v>
      </c>
      <c r="D157" s="23" t="s">
        <v>354</v>
      </c>
      <c r="E157" s="23"/>
      <c r="F157" s="23"/>
      <c r="G157" s="28">
        <f>G158</f>
        <v>7.5</v>
      </c>
    </row>
    <row r="158" spans="1:7" s="4" customFormat="1" ht="24.6" customHeight="1">
      <c r="A158" s="36" t="s">
        <v>137</v>
      </c>
      <c r="B158" s="33">
        <v>990</v>
      </c>
      <c r="C158" s="34" t="s">
        <v>51</v>
      </c>
      <c r="D158" s="34" t="str">
        <f>D157</f>
        <v>7950000400</v>
      </c>
      <c r="E158" s="31" t="s">
        <v>107</v>
      </c>
      <c r="F158" s="27"/>
      <c r="G158" s="35">
        <f>G159</f>
        <v>7.5</v>
      </c>
    </row>
    <row r="159" spans="1:7" s="4" customFormat="1" ht="24.6" customHeight="1">
      <c r="A159" s="36" t="s">
        <v>144</v>
      </c>
      <c r="B159" s="33">
        <v>990</v>
      </c>
      <c r="C159" s="34" t="s">
        <v>51</v>
      </c>
      <c r="D159" s="34" t="str">
        <f>D158</f>
        <v>7950000400</v>
      </c>
      <c r="E159" s="31" t="s">
        <v>128</v>
      </c>
      <c r="F159" s="27"/>
      <c r="G159" s="35">
        <f>G160</f>
        <v>7.5</v>
      </c>
    </row>
    <row r="160" spans="1:7" s="4" customFormat="1" ht="24" customHeight="1">
      <c r="A160" s="36" t="s">
        <v>156</v>
      </c>
      <c r="B160" s="33">
        <v>990</v>
      </c>
      <c r="C160" s="34" t="s">
        <v>51</v>
      </c>
      <c r="D160" s="34" t="str">
        <f>D159</f>
        <v>7950000400</v>
      </c>
      <c r="E160" s="34" t="s">
        <v>49</v>
      </c>
      <c r="F160" s="34"/>
      <c r="G160" s="35">
        <f>G161</f>
        <v>7.5</v>
      </c>
    </row>
    <row r="161" spans="1:7" s="4" customFormat="1" ht="20.25" customHeight="1">
      <c r="A161" s="36" t="s">
        <v>127</v>
      </c>
      <c r="B161" s="33">
        <v>990</v>
      </c>
      <c r="C161" s="34" t="s">
        <v>51</v>
      </c>
      <c r="D161" s="34" t="str">
        <f>D160</f>
        <v>7950000400</v>
      </c>
      <c r="E161" s="34" t="s">
        <v>49</v>
      </c>
      <c r="F161" s="34" t="s">
        <v>126</v>
      </c>
      <c r="G161" s="121">
        <v>7.5</v>
      </c>
    </row>
    <row r="162" spans="1:7" s="4" customFormat="1" ht="61.2" customHeight="1">
      <c r="A162" s="25" t="s">
        <v>25</v>
      </c>
      <c r="B162" s="156">
        <v>990</v>
      </c>
      <c r="C162" s="123" t="s">
        <v>51</v>
      </c>
      <c r="D162" s="23" t="s">
        <v>355</v>
      </c>
      <c r="E162" s="23"/>
      <c r="F162" s="23"/>
      <c r="G162" s="28">
        <f>G163</f>
        <v>3.3</v>
      </c>
    </row>
    <row r="163" spans="1:7" s="4" customFormat="1" ht="27.6" customHeight="1">
      <c r="A163" s="36" t="s">
        <v>137</v>
      </c>
      <c r="B163" s="33">
        <v>990</v>
      </c>
      <c r="C163" s="34" t="s">
        <v>51</v>
      </c>
      <c r="D163" s="34" t="str">
        <f>D162</f>
        <v>7950000500</v>
      </c>
      <c r="E163" s="31" t="s">
        <v>107</v>
      </c>
      <c r="F163" s="23"/>
      <c r="G163" s="35">
        <f>G164</f>
        <v>3.3</v>
      </c>
    </row>
    <row r="164" spans="1:7" s="4" customFormat="1" ht="34.200000000000003" customHeight="1">
      <c r="A164" s="36" t="s">
        <v>144</v>
      </c>
      <c r="B164" s="33">
        <v>990</v>
      </c>
      <c r="C164" s="34" t="s">
        <v>51</v>
      </c>
      <c r="D164" s="34" t="str">
        <f>D163</f>
        <v>7950000500</v>
      </c>
      <c r="E164" s="31" t="s">
        <v>128</v>
      </c>
      <c r="F164" s="23"/>
      <c r="G164" s="35">
        <f>G165</f>
        <v>3.3</v>
      </c>
    </row>
    <row r="165" spans="1:7" s="4" customFormat="1" ht="25.2" customHeight="1">
      <c r="A165" s="36" t="s">
        <v>156</v>
      </c>
      <c r="B165" s="33">
        <v>990</v>
      </c>
      <c r="C165" s="34" t="s">
        <v>51</v>
      </c>
      <c r="D165" s="34" t="str">
        <f>D164</f>
        <v>7950000500</v>
      </c>
      <c r="E165" s="34" t="s">
        <v>49</v>
      </c>
      <c r="F165" s="34"/>
      <c r="G165" s="35">
        <f>G166</f>
        <v>3.3</v>
      </c>
    </row>
    <row r="166" spans="1:7" s="4" customFormat="1" ht="20.25" customHeight="1">
      <c r="A166" s="36" t="s">
        <v>127</v>
      </c>
      <c r="B166" s="33">
        <v>990</v>
      </c>
      <c r="C166" s="34" t="s">
        <v>51</v>
      </c>
      <c r="D166" s="34" t="str">
        <f>D165</f>
        <v>7950000500</v>
      </c>
      <c r="E166" s="34" t="s">
        <v>49</v>
      </c>
      <c r="F166" s="34" t="s">
        <v>126</v>
      </c>
      <c r="G166" s="121">
        <v>3.3</v>
      </c>
    </row>
    <row r="167" spans="1:7" s="4" customFormat="1" ht="69" customHeight="1">
      <c r="A167" s="25" t="s">
        <v>26</v>
      </c>
      <c r="B167" s="156">
        <v>990</v>
      </c>
      <c r="C167" s="123" t="s">
        <v>51</v>
      </c>
      <c r="D167" s="23" t="s">
        <v>356</v>
      </c>
      <c r="E167" s="27"/>
      <c r="F167" s="27"/>
      <c r="G167" s="28">
        <f>G168</f>
        <v>7.5</v>
      </c>
    </row>
    <row r="168" spans="1:7" s="4" customFormat="1" ht="24.6" customHeight="1">
      <c r="A168" s="36" t="s">
        <v>137</v>
      </c>
      <c r="B168" s="33">
        <v>990</v>
      </c>
      <c r="C168" s="34" t="s">
        <v>51</v>
      </c>
      <c r="D168" s="263" t="str">
        <f>D167</f>
        <v>7950000600</v>
      </c>
      <c r="E168" s="31" t="s">
        <v>107</v>
      </c>
      <c r="F168" s="27"/>
      <c r="G168" s="35">
        <f>G169</f>
        <v>7.5</v>
      </c>
    </row>
    <row r="169" spans="1:7" s="4" customFormat="1" ht="34.200000000000003" customHeight="1">
      <c r="A169" s="36" t="s">
        <v>144</v>
      </c>
      <c r="B169" s="33">
        <v>990</v>
      </c>
      <c r="C169" s="34" t="s">
        <v>51</v>
      </c>
      <c r="D169" s="263" t="str">
        <f>D168</f>
        <v>7950000600</v>
      </c>
      <c r="E169" s="31" t="s">
        <v>128</v>
      </c>
      <c r="F169" s="27"/>
      <c r="G169" s="35">
        <f>G170</f>
        <v>7.5</v>
      </c>
    </row>
    <row r="170" spans="1:7" s="4" customFormat="1" ht="23.4" customHeight="1">
      <c r="A170" s="36" t="s">
        <v>156</v>
      </c>
      <c r="B170" s="33">
        <v>990</v>
      </c>
      <c r="C170" s="34" t="s">
        <v>51</v>
      </c>
      <c r="D170" s="257" t="str">
        <f>D169</f>
        <v>7950000600</v>
      </c>
      <c r="E170" s="34" t="s">
        <v>49</v>
      </c>
      <c r="F170" s="34"/>
      <c r="G170" s="35">
        <f>G171</f>
        <v>7.5</v>
      </c>
    </row>
    <row r="171" spans="1:7" s="4" customFormat="1" ht="20.25" customHeight="1">
      <c r="A171" s="36" t="s">
        <v>127</v>
      </c>
      <c r="B171" s="33">
        <v>990</v>
      </c>
      <c r="C171" s="34" t="s">
        <v>51</v>
      </c>
      <c r="D171" s="257" t="str">
        <f>D170</f>
        <v>7950000600</v>
      </c>
      <c r="E171" s="34" t="s">
        <v>49</v>
      </c>
      <c r="F171" s="34" t="s">
        <v>126</v>
      </c>
      <c r="G171" s="121">
        <v>7.5</v>
      </c>
    </row>
    <row r="172" spans="1:7" s="4" customFormat="1" ht="90.6" customHeight="1">
      <c r="A172" s="25" t="s">
        <v>27</v>
      </c>
      <c r="B172" s="156">
        <v>990</v>
      </c>
      <c r="C172" s="123" t="s">
        <v>51</v>
      </c>
      <c r="D172" s="23" t="s">
        <v>357</v>
      </c>
      <c r="E172" s="23"/>
      <c r="F172" s="23"/>
      <c r="G172" s="28">
        <f>G173</f>
        <v>7.5</v>
      </c>
    </row>
    <row r="173" spans="1:7" s="4" customFormat="1" ht="24" customHeight="1">
      <c r="A173" s="36" t="s">
        <v>137</v>
      </c>
      <c r="B173" s="33">
        <v>990</v>
      </c>
      <c r="C173" s="34" t="s">
        <v>51</v>
      </c>
      <c r="D173" s="34" t="str">
        <f>D172</f>
        <v>7950000700</v>
      </c>
      <c r="E173" s="31" t="s">
        <v>107</v>
      </c>
      <c r="F173" s="23"/>
      <c r="G173" s="35">
        <f>G174</f>
        <v>7.5</v>
      </c>
    </row>
    <row r="174" spans="1:7" s="4" customFormat="1" ht="34.200000000000003" customHeight="1">
      <c r="A174" s="36" t="s">
        <v>144</v>
      </c>
      <c r="B174" s="33">
        <v>990</v>
      </c>
      <c r="C174" s="34" t="s">
        <v>51</v>
      </c>
      <c r="D174" s="34" t="str">
        <f>D173</f>
        <v>7950000700</v>
      </c>
      <c r="E174" s="31" t="s">
        <v>128</v>
      </c>
      <c r="F174" s="23"/>
      <c r="G174" s="35">
        <f>G175</f>
        <v>7.5</v>
      </c>
    </row>
    <row r="175" spans="1:7" s="4" customFormat="1" ht="24.6" customHeight="1">
      <c r="A175" s="36" t="s">
        <v>156</v>
      </c>
      <c r="B175" s="33">
        <v>990</v>
      </c>
      <c r="C175" s="34" t="s">
        <v>51</v>
      </c>
      <c r="D175" s="34" t="str">
        <f>D174</f>
        <v>7950000700</v>
      </c>
      <c r="E175" s="34" t="s">
        <v>49</v>
      </c>
      <c r="F175" s="34"/>
      <c r="G175" s="35">
        <f>G176</f>
        <v>7.5</v>
      </c>
    </row>
    <row r="176" spans="1:7" s="4" customFormat="1" ht="20.25" customHeight="1">
      <c r="A176" s="36" t="s">
        <v>127</v>
      </c>
      <c r="B176" s="33">
        <v>990</v>
      </c>
      <c r="C176" s="34" t="s">
        <v>51</v>
      </c>
      <c r="D176" s="34" t="str">
        <f>D175</f>
        <v>7950000700</v>
      </c>
      <c r="E176" s="34" t="s">
        <v>49</v>
      </c>
      <c r="F176" s="34" t="s">
        <v>126</v>
      </c>
      <c r="G176" s="121">
        <v>7.5</v>
      </c>
    </row>
    <row r="177" spans="1:7" s="4" customFormat="1" ht="88.8" customHeight="1">
      <c r="A177" s="43" t="s">
        <v>383</v>
      </c>
      <c r="B177" s="156">
        <v>990</v>
      </c>
      <c r="C177" s="123" t="s">
        <v>51</v>
      </c>
      <c r="D177" s="23" t="s">
        <v>358</v>
      </c>
      <c r="E177" s="23"/>
      <c r="F177" s="23"/>
      <c r="G177" s="28">
        <f>G178</f>
        <v>7.5</v>
      </c>
    </row>
    <row r="178" spans="1:7" s="4" customFormat="1" ht="24" customHeight="1">
      <c r="A178" s="36" t="s">
        <v>137</v>
      </c>
      <c r="B178" s="33">
        <v>990</v>
      </c>
      <c r="C178" s="34" t="s">
        <v>51</v>
      </c>
      <c r="D178" s="34" t="str">
        <f>D177</f>
        <v>7950000800</v>
      </c>
      <c r="E178" s="31" t="s">
        <v>107</v>
      </c>
      <c r="F178" s="23"/>
      <c r="G178" s="35">
        <f>G179</f>
        <v>7.5</v>
      </c>
    </row>
    <row r="179" spans="1:7" s="4" customFormat="1" ht="37.200000000000003" customHeight="1">
      <c r="A179" s="36" t="s">
        <v>144</v>
      </c>
      <c r="B179" s="33">
        <v>990</v>
      </c>
      <c r="C179" s="34" t="s">
        <v>51</v>
      </c>
      <c r="D179" s="34" t="str">
        <f>D178</f>
        <v>7950000800</v>
      </c>
      <c r="E179" s="31" t="s">
        <v>128</v>
      </c>
      <c r="F179" s="23"/>
      <c r="G179" s="35">
        <f>G180</f>
        <v>7.5</v>
      </c>
    </row>
    <row r="180" spans="1:7" s="4" customFormat="1" ht="24.6" customHeight="1">
      <c r="A180" s="36" t="s">
        <v>156</v>
      </c>
      <c r="B180" s="33">
        <v>990</v>
      </c>
      <c r="C180" s="34" t="s">
        <v>51</v>
      </c>
      <c r="D180" s="34" t="str">
        <f>D179</f>
        <v>7950000800</v>
      </c>
      <c r="E180" s="34" t="s">
        <v>49</v>
      </c>
      <c r="F180" s="34"/>
      <c r="G180" s="35">
        <f>G181</f>
        <v>7.5</v>
      </c>
    </row>
    <row r="181" spans="1:7" s="4" customFormat="1" ht="20.25" customHeight="1">
      <c r="A181" s="36" t="s">
        <v>127</v>
      </c>
      <c r="B181" s="33">
        <v>990</v>
      </c>
      <c r="C181" s="34" t="s">
        <v>51</v>
      </c>
      <c r="D181" s="34" t="str">
        <f>D180</f>
        <v>7950000800</v>
      </c>
      <c r="E181" s="34" t="s">
        <v>49</v>
      </c>
      <c r="F181" s="34" t="s">
        <v>126</v>
      </c>
      <c r="G181" s="121">
        <v>7.5</v>
      </c>
    </row>
    <row r="182" spans="1:7" s="10" customFormat="1" ht="36" customHeight="1">
      <c r="A182" s="46" t="s">
        <v>66</v>
      </c>
      <c r="B182" s="40">
        <v>990</v>
      </c>
      <c r="C182" s="47" t="s">
        <v>67</v>
      </c>
      <c r="D182" s="47"/>
      <c r="E182" s="47"/>
      <c r="F182" s="47"/>
      <c r="G182" s="51">
        <f>G183</f>
        <v>18.3</v>
      </c>
    </row>
    <row r="183" spans="1:7" ht="40.5" customHeight="1">
      <c r="A183" s="41" t="s">
        <v>68</v>
      </c>
      <c r="B183" s="22">
        <v>990</v>
      </c>
      <c r="C183" s="24" t="s">
        <v>69</v>
      </c>
      <c r="D183" s="24"/>
      <c r="E183" s="31"/>
      <c r="F183" s="31"/>
      <c r="G183" s="42">
        <f>G184+G190</f>
        <v>18.3</v>
      </c>
    </row>
    <row r="184" spans="1:7" s="9" customFormat="1" ht="121.5" customHeight="1">
      <c r="A184" s="258" t="s">
        <v>312</v>
      </c>
      <c r="B184" s="26">
        <v>990</v>
      </c>
      <c r="C184" s="23" t="s">
        <v>69</v>
      </c>
      <c r="D184" s="23" t="s">
        <v>333</v>
      </c>
      <c r="E184" s="27"/>
      <c r="F184" s="27"/>
      <c r="G184" s="28">
        <f>G185</f>
        <v>11</v>
      </c>
    </row>
    <row r="185" spans="1:7" s="3" customFormat="1" ht="27" customHeight="1">
      <c r="A185" s="36" t="s">
        <v>137</v>
      </c>
      <c r="B185" s="33">
        <v>990</v>
      </c>
      <c r="C185" s="34" t="s">
        <v>69</v>
      </c>
      <c r="D185" s="257" t="str">
        <f>D184</f>
        <v>2190000200</v>
      </c>
      <c r="E185" s="34" t="s">
        <v>107</v>
      </c>
      <c r="F185" s="50"/>
      <c r="G185" s="56">
        <f>G186</f>
        <v>11</v>
      </c>
    </row>
    <row r="186" spans="1:7" s="4" customFormat="1" ht="37.5" customHeight="1">
      <c r="A186" s="36" t="s">
        <v>144</v>
      </c>
      <c r="B186" s="33">
        <v>990</v>
      </c>
      <c r="C186" s="34" t="s">
        <v>69</v>
      </c>
      <c r="D186" s="257" t="str">
        <f>D185</f>
        <v>2190000200</v>
      </c>
      <c r="E186" s="34" t="s">
        <v>128</v>
      </c>
      <c r="F186" s="50"/>
      <c r="G186" s="56">
        <f>G187</f>
        <v>11</v>
      </c>
    </row>
    <row r="187" spans="1:7" s="4" customFormat="1" ht="36.75" customHeight="1">
      <c r="A187" s="36" t="s">
        <v>153</v>
      </c>
      <c r="B187" s="33">
        <v>990</v>
      </c>
      <c r="C187" s="34" t="s">
        <v>69</v>
      </c>
      <c r="D187" s="257" t="str">
        <f>D186</f>
        <v>2190000200</v>
      </c>
      <c r="E187" s="34" t="s">
        <v>49</v>
      </c>
      <c r="F187" s="34"/>
      <c r="G187" s="35">
        <f>G188+G189</f>
        <v>11</v>
      </c>
    </row>
    <row r="188" spans="1:7" s="4" customFormat="1" ht="20.25" customHeight="1">
      <c r="A188" s="44" t="s">
        <v>129</v>
      </c>
      <c r="B188" s="33">
        <v>990</v>
      </c>
      <c r="C188" s="34" t="s">
        <v>69</v>
      </c>
      <c r="D188" s="257" t="str">
        <f>D186</f>
        <v>2190000200</v>
      </c>
      <c r="E188" s="34" t="s">
        <v>49</v>
      </c>
      <c r="F188" s="34" t="s">
        <v>130</v>
      </c>
      <c r="G188" s="121">
        <v>6</v>
      </c>
    </row>
    <row r="189" spans="1:7" s="4" customFormat="1" ht="18.75" customHeight="1">
      <c r="A189" s="44" t="s">
        <v>127</v>
      </c>
      <c r="B189" s="33">
        <v>990</v>
      </c>
      <c r="C189" s="34" t="s">
        <v>69</v>
      </c>
      <c r="D189" s="257" t="str">
        <f>D187</f>
        <v>2190000200</v>
      </c>
      <c r="E189" s="34" t="s">
        <v>49</v>
      </c>
      <c r="F189" s="34" t="s">
        <v>126</v>
      </c>
      <c r="G189" s="121">
        <v>5</v>
      </c>
    </row>
    <row r="190" spans="1:7" s="95" customFormat="1" ht="85.5" customHeight="1">
      <c r="A190" s="25" t="s">
        <v>313</v>
      </c>
      <c r="B190" s="26">
        <v>990</v>
      </c>
      <c r="C190" s="23" t="s">
        <v>69</v>
      </c>
      <c r="D190" s="23" t="s">
        <v>334</v>
      </c>
      <c r="E190" s="23"/>
      <c r="F190" s="23"/>
      <c r="G190" s="28">
        <f>G191</f>
        <v>7.3</v>
      </c>
    </row>
    <row r="191" spans="1:7" ht="30.75" customHeight="1">
      <c r="A191" s="36" t="s">
        <v>314</v>
      </c>
      <c r="B191" s="33">
        <v>990</v>
      </c>
      <c r="C191" s="34" t="s">
        <v>69</v>
      </c>
      <c r="D191" s="34" t="str">
        <f>D190</f>
        <v>2190000300</v>
      </c>
      <c r="E191" s="34" t="s">
        <v>107</v>
      </c>
      <c r="F191" s="50"/>
      <c r="G191" s="35">
        <f>G192</f>
        <v>7.3</v>
      </c>
    </row>
    <row r="192" spans="1:7" ht="34.5" customHeight="1">
      <c r="A192" s="36" t="s">
        <v>144</v>
      </c>
      <c r="B192" s="33">
        <v>990</v>
      </c>
      <c r="C192" s="34" t="s">
        <v>69</v>
      </c>
      <c r="D192" s="50" t="str">
        <f>D191</f>
        <v>2190000300</v>
      </c>
      <c r="E192" s="50" t="s">
        <v>128</v>
      </c>
      <c r="F192" s="50"/>
      <c r="G192" s="35">
        <f>G193</f>
        <v>7.3</v>
      </c>
    </row>
    <row r="193" spans="1:7" ht="38.25" customHeight="1">
      <c r="A193" s="36" t="s">
        <v>155</v>
      </c>
      <c r="B193" s="33">
        <v>990</v>
      </c>
      <c r="C193" s="34" t="s">
        <v>69</v>
      </c>
      <c r="D193" s="34" t="str">
        <f>D192</f>
        <v>2190000300</v>
      </c>
      <c r="E193" s="34" t="s">
        <v>49</v>
      </c>
      <c r="F193" s="34"/>
      <c r="G193" s="35">
        <f>G194</f>
        <v>7.3</v>
      </c>
    </row>
    <row r="194" spans="1:7" ht="13.5" customHeight="1">
      <c r="A194" s="44" t="s">
        <v>121</v>
      </c>
      <c r="B194" s="33">
        <v>990</v>
      </c>
      <c r="C194" s="34" t="s">
        <v>69</v>
      </c>
      <c r="D194" s="34" t="str">
        <f>D193</f>
        <v>2190000300</v>
      </c>
      <c r="E194" s="34" t="s">
        <v>49</v>
      </c>
      <c r="F194" s="34" t="s">
        <v>122</v>
      </c>
      <c r="G194" s="121">
        <v>7.3</v>
      </c>
    </row>
    <row r="195" spans="1:7" s="17" customFormat="1" ht="18" customHeight="1">
      <c r="A195" s="46" t="s">
        <v>70</v>
      </c>
      <c r="B195" s="40">
        <v>990</v>
      </c>
      <c r="C195" s="47" t="s">
        <v>71</v>
      </c>
      <c r="D195" s="47"/>
      <c r="E195" s="47"/>
      <c r="F195" s="47"/>
      <c r="G195" s="51">
        <f>G196+G202+G208</f>
        <v>2109.6999999999998</v>
      </c>
    </row>
    <row r="196" spans="1:7" s="11" customFormat="1" ht="21.75" customHeight="1">
      <c r="A196" s="96" t="s">
        <v>105</v>
      </c>
      <c r="B196" s="97">
        <v>990</v>
      </c>
      <c r="C196" s="98" t="s">
        <v>106</v>
      </c>
      <c r="D196" s="98"/>
      <c r="E196" s="98"/>
      <c r="F196" s="98"/>
      <c r="G196" s="99">
        <f>G197</f>
        <v>134.69999999999999</v>
      </c>
    </row>
    <row r="197" spans="1:7" s="79" customFormat="1" ht="165.75" customHeight="1">
      <c r="A197" s="260" t="s">
        <v>315</v>
      </c>
      <c r="B197" s="26">
        <v>990</v>
      </c>
      <c r="C197" s="23" t="s">
        <v>106</v>
      </c>
      <c r="D197" s="23" t="s">
        <v>335</v>
      </c>
      <c r="E197" s="23"/>
      <c r="F197" s="27"/>
      <c r="G197" s="28">
        <f>G198</f>
        <v>134.69999999999999</v>
      </c>
    </row>
    <row r="198" spans="1:7" s="4" customFormat="1" ht="26.25" customHeight="1">
      <c r="A198" s="36" t="s">
        <v>137</v>
      </c>
      <c r="B198" s="33">
        <v>990</v>
      </c>
      <c r="C198" s="34" t="s">
        <v>106</v>
      </c>
      <c r="D198" s="34" t="str">
        <f>D197</f>
        <v>5100000200</v>
      </c>
      <c r="E198" s="34" t="s">
        <v>107</v>
      </c>
      <c r="F198" s="34"/>
      <c r="G198" s="35">
        <f>G199</f>
        <v>134.69999999999999</v>
      </c>
    </row>
    <row r="199" spans="1:7" s="4" customFormat="1" ht="42" customHeight="1">
      <c r="A199" s="36" t="s">
        <v>144</v>
      </c>
      <c r="B199" s="33">
        <v>990</v>
      </c>
      <c r="C199" s="34" t="s">
        <v>106</v>
      </c>
      <c r="D199" s="34" t="str">
        <f>D198</f>
        <v>5100000200</v>
      </c>
      <c r="E199" s="34" t="s">
        <v>128</v>
      </c>
      <c r="F199" s="34"/>
      <c r="G199" s="35">
        <f>G200</f>
        <v>134.69999999999999</v>
      </c>
    </row>
    <row r="200" spans="1:7" s="4" customFormat="1" ht="36.75" customHeight="1">
      <c r="A200" s="36" t="s">
        <v>155</v>
      </c>
      <c r="B200" s="33">
        <v>990</v>
      </c>
      <c r="C200" s="34" t="s">
        <v>106</v>
      </c>
      <c r="D200" s="34" t="str">
        <f>D199</f>
        <v>5100000200</v>
      </c>
      <c r="E200" s="34" t="s">
        <v>49</v>
      </c>
      <c r="F200" s="34"/>
      <c r="G200" s="35">
        <f>G201</f>
        <v>134.69999999999999</v>
      </c>
    </row>
    <row r="201" spans="1:7" s="4" customFormat="1" ht="12.75" customHeight="1">
      <c r="A201" s="44" t="s">
        <v>121</v>
      </c>
      <c r="B201" s="33">
        <v>990</v>
      </c>
      <c r="C201" s="34" t="s">
        <v>106</v>
      </c>
      <c r="D201" s="34" t="str">
        <f>D200</f>
        <v>5100000200</v>
      </c>
      <c r="E201" s="34" t="s">
        <v>49</v>
      </c>
      <c r="F201" s="34" t="s">
        <v>122</v>
      </c>
      <c r="G201" s="121">
        <v>134.69999999999999</v>
      </c>
    </row>
    <row r="202" spans="1:7" s="11" customFormat="1" ht="30.75" customHeight="1">
      <c r="A202" s="96" t="s">
        <v>3</v>
      </c>
      <c r="B202" s="97">
        <v>990</v>
      </c>
      <c r="C202" s="98" t="s">
        <v>72</v>
      </c>
      <c r="D202" s="98"/>
      <c r="E202" s="98"/>
      <c r="F202" s="98"/>
      <c r="G202" s="99">
        <f>G203</f>
        <v>1960</v>
      </c>
    </row>
    <row r="203" spans="1:7" s="79" customFormat="1" ht="73.5" customHeight="1">
      <c r="A203" s="25" t="s">
        <v>316</v>
      </c>
      <c r="B203" s="26">
        <v>990</v>
      </c>
      <c r="C203" s="23" t="s">
        <v>72</v>
      </c>
      <c r="D203" s="23" t="s">
        <v>4</v>
      </c>
      <c r="E203" s="27"/>
      <c r="F203" s="27"/>
      <c r="G203" s="28">
        <f>G204</f>
        <v>1960</v>
      </c>
    </row>
    <row r="204" spans="1:7" ht="27.75" customHeight="1">
      <c r="A204" s="36" t="s">
        <v>137</v>
      </c>
      <c r="B204" s="48">
        <v>990</v>
      </c>
      <c r="C204" s="49" t="s">
        <v>72</v>
      </c>
      <c r="D204" s="34" t="str">
        <f>D203</f>
        <v>3150000100</v>
      </c>
      <c r="E204" s="34" t="s">
        <v>107</v>
      </c>
      <c r="F204" s="34"/>
      <c r="G204" s="35">
        <f>G205</f>
        <v>1960</v>
      </c>
    </row>
    <row r="205" spans="1:7" ht="38.25" customHeight="1">
      <c r="A205" s="36" t="s">
        <v>144</v>
      </c>
      <c r="B205" s="33">
        <v>990</v>
      </c>
      <c r="C205" s="34" t="s">
        <v>72</v>
      </c>
      <c r="D205" s="34" t="str">
        <f>D204</f>
        <v>3150000100</v>
      </c>
      <c r="E205" s="34" t="s">
        <v>128</v>
      </c>
      <c r="F205" s="50"/>
      <c r="G205" s="35">
        <f>G206</f>
        <v>1960</v>
      </c>
    </row>
    <row r="206" spans="1:7" ht="41.25" customHeight="1">
      <c r="A206" s="36" t="s">
        <v>157</v>
      </c>
      <c r="B206" s="33">
        <v>990</v>
      </c>
      <c r="C206" s="34" t="s">
        <v>72</v>
      </c>
      <c r="D206" s="34" t="str">
        <f>D205</f>
        <v>3150000100</v>
      </c>
      <c r="E206" s="34" t="s">
        <v>49</v>
      </c>
      <c r="F206" s="34"/>
      <c r="G206" s="35">
        <f>G207</f>
        <v>1960</v>
      </c>
    </row>
    <row r="207" spans="1:7" ht="14.25" customHeight="1">
      <c r="A207" s="36" t="s">
        <v>121</v>
      </c>
      <c r="B207" s="33">
        <v>990</v>
      </c>
      <c r="C207" s="34" t="s">
        <v>72</v>
      </c>
      <c r="D207" s="34" t="str">
        <f>D206</f>
        <v>3150000100</v>
      </c>
      <c r="E207" s="34" t="s">
        <v>49</v>
      </c>
      <c r="F207" s="34" t="s">
        <v>122</v>
      </c>
      <c r="G207" s="121">
        <v>1960</v>
      </c>
    </row>
    <row r="208" spans="1:7" ht="27" customHeight="1">
      <c r="A208" s="96" t="s">
        <v>73</v>
      </c>
      <c r="B208" s="97">
        <v>990</v>
      </c>
      <c r="C208" s="98" t="s">
        <v>74</v>
      </c>
      <c r="D208" s="98"/>
      <c r="E208" s="100"/>
      <c r="F208" s="100"/>
      <c r="G208" s="99">
        <f>G209</f>
        <v>15</v>
      </c>
    </row>
    <row r="209" spans="1:7" s="79" customFormat="1" ht="55.2" customHeight="1">
      <c r="A209" s="261" t="s">
        <v>425</v>
      </c>
      <c r="B209" s="26">
        <v>990</v>
      </c>
      <c r="C209" s="23" t="s">
        <v>74</v>
      </c>
      <c r="D209" s="23" t="s">
        <v>426</v>
      </c>
      <c r="E209" s="27"/>
      <c r="F209" s="27"/>
      <c r="G209" s="28">
        <f>G210</f>
        <v>15</v>
      </c>
    </row>
    <row r="210" spans="1:7" ht="28.5" customHeight="1">
      <c r="A210" s="36" t="s">
        <v>137</v>
      </c>
      <c r="B210" s="33">
        <v>990</v>
      </c>
      <c r="C210" s="34" t="s">
        <v>74</v>
      </c>
      <c r="D210" s="34" t="str">
        <f>D209</f>
        <v>7950000300</v>
      </c>
      <c r="E210" s="34" t="s">
        <v>107</v>
      </c>
      <c r="F210" s="49"/>
      <c r="G210" s="35">
        <f>G211</f>
        <v>15</v>
      </c>
    </row>
    <row r="211" spans="1:7" ht="39.75" customHeight="1">
      <c r="A211" s="36" t="s">
        <v>144</v>
      </c>
      <c r="B211" s="33">
        <v>990</v>
      </c>
      <c r="C211" s="34" t="s">
        <v>74</v>
      </c>
      <c r="D211" s="34" t="str">
        <f>D210</f>
        <v>7950000300</v>
      </c>
      <c r="E211" s="34" t="s">
        <v>128</v>
      </c>
      <c r="F211" s="34"/>
      <c r="G211" s="35">
        <f>G212</f>
        <v>15</v>
      </c>
    </row>
    <row r="212" spans="1:7" ht="41.25" customHeight="1">
      <c r="A212" s="36" t="s">
        <v>156</v>
      </c>
      <c r="B212" s="33">
        <v>990</v>
      </c>
      <c r="C212" s="34" t="s">
        <v>74</v>
      </c>
      <c r="D212" s="34" t="str">
        <f>D211</f>
        <v>7950000300</v>
      </c>
      <c r="E212" s="34" t="s">
        <v>49</v>
      </c>
      <c r="F212" s="34"/>
      <c r="G212" s="35">
        <f>G213+G214</f>
        <v>15</v>
      </c>
    </row>
    <row r="213" spans="1:7" ht="12.75" customHeight="1">
      <c r="A213" s="44" t="s">
        <v>121</v>
      </c>
      <c r="B213" s="33">
        <v>990</v>
      </c>
      <c r="C213" s="34" t="s">
        <v>74</v>
      </c>
      <c r="D213" s="34" t="str">
        <f>D212</f>
        <v>7950000300</v>
      </c>
      <c r="E213" s="34" t="s">
        <v>49</v>
      </c>
      <c r="F213" s="34" t="s">
        <v>122</v>
      </c>
      <c r="G213" s="121">
        <v>13.8</v>
      </c>
    </row>
    <row r="214" spans="1:7" ht="12.75" customHeight="1">
      <c r="A214" s="44" t="s">
        <v>127</v>
      </c>
      <c r="B214" s="33">
        <v>990</v>
      </c>
      <c r="C214" s="34" t="s">
        <v>74</v>
      </c>
      <c r="D214" s="34" t="str">
        <f>D213</f>
        <v>7950000300</v>
      </c>
      <c r="E214" s="34" t="s">
        <v>49</v>
      </c>
      <c r="F214" s="34" t="s">
        <v>126</v>
      </c>
      <c r="G214" s="121">
        <v>1.2</v>
      </c>
    </row>
    <row r="215" spans="1:7" s="10" customFormat="1" ht="27" customHeight="1">
      <c r="A215" s="46" t="s">
        <v>75</v>
      </c>
      <c r="B215" s="40">
        <v>990</v>
      </c>
      <c r="C215" s="47" t="s">
        <v>76</v>
      </c>
      <c r="D215" s="47"/>
      <c r="E215" s="47"/>
      <c r="F215" s="47"/>
      <c r="G215" s="51">
        <f>G216</f>
        <v>10709.1</v>
      </c>
    </row>
    <row r="216" spans="1:7" ht="17.25" customHeight="1">
      <c r="A216" s="20" t="s">
        <v>77</v>
      </c>
      <c r="B216" s="21">
        <v>990</v>
      </c>
      <c r="C216" s="52" t="s">
        <v>78</v>
      </c>
      <c r="D216" s="21"/>
      <c r="E216" s="53"/>
      <c r="F216" s="53"/>
      <c r="G216" s="54">
        <f>G217+G242+G254+G268+G290</f>
        <v>10709.1</v>
      </c>
    </row>
    <row r="217" spans="1:7" s="4" customFormat="1" ht="27" customHeight="1">
      <c r="A217" s="101" t="s">
        <v>318</v>
      </c>
      <c r="B217" s="102">
        <v>990</v>
      </c>
      <c r="C217" s="103" t="s">
        <v>78</v>
      </c>
      <c r="D217" s="103" t="s">
        <v>336</v>
      </c>
      <c r="E217" s="104"/>
      <c r="F217" s="104"/>
      <c r="G217" s="105">
        <f>G218+G223+G229+G236</f>
        <v>1317.8</v>
      </c>
    </row>
    <row r="218" spans="1:7" s="4" customFormat="1" ht="40.5" customHeight="1">
      <c r="A218" s="25" t="s">
        <v>319</v>
      </c>
      <c r="B218" s="26">
        <v>990</v>
      </c>
      <c r="C218" s="23" t="s">
        <v>78</v>
      </c>
      <c r="D218" s="23" t="s">
        <v>337</v>
      </c>
      <c r="E218" s="27"/>
      <c r="F218" s="27"/>
      <c r="G218" s="28">
        <f>G219</f>
        <v>815.5</v>
      </c>
    </row>
    <row r="219" spans="1:7" s="4" customFormat="1" ht="27.75" customHeight="1">
      <c r="A219" s="36" t="s">
        <v>289</v>
      </c>
      <c r="B219" s="33">
        <v>990</v>
      </c>
      <c r="C219" s="34" t="s">
        <v>78</v>
      </c>
      <c r="D219" s="255" t="str">
        <f>D218</f>
        <v>6000000101</v>
      </c>
      <c r="E219" s="34" t="s">
        <v>107</v>
      </c>
      <c r="F219" s="34"/>
      <c r="G219" s="35">
        <f>G220</f>
        <v>815.5</v>
      </c>
    </row>
    <row r="220" spans="1:7" s="4" customFormat="1" ht="35.4" customHeight="1">
      <c r="A220" s="36" t="s">
        <v>144</v>
      </c>
      <c r="B220" s="33">
        <v>990</v>
      </c>
      <c r="C220" s="34" t="s">
        <v>78</v>
      </c>
      <c r="D220" s="255" t="str">
        <f>D219</f>
        <v>6000000101</v>
      </c>
      <c r="E220" s="34" t="s">
        <v>128</v>
      </c>
      <c r="F220" s="34"/>
      <c r="G220" s="35">
        <f>G221</f>
        <v>815.5</v>
      </c>
    </row>
    <row r="221" spans="1:7" s="4" customFormat="1" ht="44.25" customHeight="1">
      <c r="A221" s="36" t="s">
        <v>156</v>
      </c>
      <c r="B221" s="33">
        <v>990</v>
      </c>
      <c r="C221" s="34" t="s">
        <v>78</v>
      </c>
      <c r="D221" s="255" t="str">
        <f>D220</f>
        <v>6000000101</v>
      </c>
      <c r="E221" s="34" t="s">
        <v>49</v>
      </c>
      <c r="F221" s="34"/>
      <c r="G221" s="35">
        <f>G222</f>
        <v>815.5</v>
      </c>
    </row>
    <row r="222" spans="1:7" s="4" customFormat="1" ht="20.25" customHeight="1">
      <c r="A222" s="36" t="s">
        <v>121</v>
      </c>
      <c r="B222" s="33">
        <v>990</v>
      </c>
      <c r="C222" s="34" t="s">
        <v>78</v>
      </c>
      <c r="D222" s="255" t="str">
        <f>D221</f>
        <v>6000000101</v>
      </c>
      <c r="E222" s="34" t="s">
        <v>49</v>
      </c>
      <c r="F222" s="34" t="s">
        <v>122</v>
      </c>
      <c r="G222" s="121">
        <v>815.5</v>
      </c>
    </row>
    <row r="223" spans="1:7" ht="27" customHeight="1">
      <c r="A223" s="25" t="s">
        <v>11</v>
      </c>
      <c r="B223" s="26">
        <v>990</v>
      </c>
      <c r="C223" s="23" t="s">
        <v>78</v>
      </c>
      <c r="D223" s="23" t="s">
        <v>338</v>
      </c>
      <c r="E223" s="27"/>
      <c r="F223" s="27"/>
      <c r="G223" s="28">
        <f>G224</f>
        <v>280</v>
      </c>
    </row>
    <row r="224" spans="1:7" ht="26.25" customHeight="1">
      <c r="A224" s="36" t="s">
        <v>137</v>
      </c>
      <c r="B224" s="33">
        <v>990</v>
      </c>
      <c r="C224" s="34" t="s">
        <v>78</v>
      </c>
      <c r="D224" s="34" t="str">
        <f>D223</f>
        <v>6000000103</v>
      </c>
      <c r="E224" s="31" t="s">
        <v>107</v>
      </c>
      <c r="F224" s="31"/>
      <c r="G224" s="32">
        <f>G225</f>
        <v>280</v>
      </c>
    </row>
    <row r="225" spans="1:122" ht="37.5" customHeight="1">
      <c r="A225" s="36" t="s">
        <v>149</v>
      </c>
      <c r="B225" s="33">
        <v>990</v>
      </c>
      <c r="C225" s="34" t="s">
        <v>78</v>
      </c>
      <c r="D225" s="34" t="str">
        <f>D224</f>
        <v>6000000103</v>
      </c>
      <c r="E225" s="31" t="s">
        <v>128</v>
      </c>
      <c r="F225" s="31"/>
      <c r="G225" s="32">
        <f>G226</f>
        <v>280</v>
      </c>
    </row>
    <row r="226" spans="1:122" ht="39" customHeight="1">
      <c r="A226" s="36" t="s">
        <v>156</v>
      </c>
      <c r="B226" s="33">
        <v>990</v>
      </c>
      <c r="C226" s="34" t="s">
        <v>78</v>
      </c>
      <c r="D226" s="34" t="str">
        <f>D225</f>
        <v>6000000103</v>
      </c>
      <c r="E226" s="34" t="s">
        <v>49</v>
      </c>
      <c r="F226" s="34"/>
      <c r="G226" s="35">
        <f>G227+G228</f>
        <v>280</v>
      </c>
    </row>
    <row r="227" spans="1:122" ht="16.5" customHeight="1">
      <c r="A227" s="36" t="s">
        <v>119</v>
      </c>
      <c r="B227" s="33">
        <v>990</v>
      </c>
      <c r="C227" s="34" t="s">
        <v>78</v>
      </c>
      <c r="D227" s="34" t="str">
        <f>D226</f>
        <v>6000000103</v>
      </c>
      <c r="E227" s="34" t="s">
        <v>49</v>
      </c>
      <c r="F227" s="34" t="s">
        <v>120</v>
      </c>
      <c r="G227" s="121">
        <v>100</v>
      </c>
      <c r="H227" s="15"/>
      <c r="BZ227" s="14"/>
      <c r="DN227" s="14"/>
      <c r="DO227" s="14"/>
      <c r="DP227" s="14"/>
      <c r="DQ227" s="14"/>
      <c r="DR227" s="14"/>
    </row>
    <row r="228" spans="1:122" ht="16.5" customHeight="1">
      <c r="A228" s="36" t="s">
        <v>129</v>
      </c>
      <c r="B228" s="33">
        <v>990</v>
      </c>
      <c r="C228" s="34" t="s">
        <v>78</v>
      </c>
      <c r="D228" s="34" t="str">
        <f>D227</f>
        <v>6000000103</v>
      </c>
      <c r="E228" s="34" t="s">
        <v>49</v>
      </c>
      <c r="F228" s="34" t="s">
        <v>130</v>
      </c>
      <c r="G228" s="121">
        <v>180</v>
      </c>
      <c r="H228" s="15"/>
      <c r="BZ228" s="14"/>
      <c r="DN228" s="14"/>
      <c r="DO228" s="14"/>
      <c r="DP228" s="14"/>
      <c r="DQ228" s="14"/>
      <c r="DR228" s="14"/>
    </row>
    <row r="229" spans="1:122" ht="69.75" customHeight="1">
      <c r="A229" s="25" t="s">
        <v>12</v>
      </c>
      <c r="B229" s="26">
        <v>990</v>
      </c>
      <c r="C229" s="23" t="s">
        <v>78</v>
      </c>
      <c r="D229" s="23" t="s">
        <v>339</v>
      </c>
      <c r="E229" s="27"/>
      <c r="F229" s="27"/>
      <c r="G229" s="28">
        <f>G230</f>
        <v>55</v>
      </c>
      <c r="H229" s="15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</row>
    <row r="230" spans="1:122" ht="30.75" customHeight="1">
      <c r="A230" s="36" t="s">
        <v>137</v>
      </c>
      <c r="B230" s="33">
        <v>990</v>
      </c>
      <c r="C230" s="34" t="s">
        <v>78</v>
      </c>
      <c r="D230" s="34" t="str">
        <f t="shared" ref="D230:D235" si="6">D229</f>
        <v>6000000104</v>
      </c>
      <c r="E230" s="34" t="s">
        <v>107</v>
      </c>
      <c r="F230" s="34"/>
      <c r="G230" s="35">
        <f>G231</f>
        <v>55</v>
      </c>
      <c r="H230" s="15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</row>
    <row r="231" spans="1:122" ht="39" customHeight="1">
      <c r="A231" s="36" t="s">
        <v>144</v>
      </c>
      <c r="B231" s="33">
        <v>990</v>
      </c>
      <c r="C231" s="34" t="s">
        <v>78</v>
      </c>
      <c r="D231" s="34" t="str">
        <f t="shared" si="6"/>
        <v>6000000104</v>
      </c>
      <c r="E231" s="34" t="s">
        <v>128</v>
      </c>
      <c r="F231" s="34"/>
      <c r="G231" s="35">
        <f>G232</f>
        <v>55</v>
      </c>
      <c r="H231" s="15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</row>
    <row r="232" spans="1:122" s="3" customFormat="1" ht="39" customHeight="1">
      <c r="A232" s="36" t="s">
        <v>156</v>
      </c>
      <c r="B232" s="33">
        <v>990</v>
      </c>
      <c r="C232" s="34" t="s">
        <v>78</v>
      </c>
      <c r="D232" s="34" t="str">
        <f t="shared" si="6"/>
        <v>6000000104</v>
      </c>
      <c r="E232" s="34" t="s">
        <v>49</v>
      </c>
      <c r="F232" s="49"/>
      <c r="G232" s="35">
        <f>G233+G234+G235</f>
        <v>55</v>
      </c>
      <c r="H232" s="16"/>
    </row>
    <row r="233" spans="1:122" ht="16.5" customHeight="1">
      <c r="A233" s="36" t="s">
        <v>119</v>
      </c>
      <c r="B233" s="33">
        <v>990</v>
      </c>
      <c r="C233" s="34" t="s">
        <v>78</v>
      </c>
      <c r="D233" s="34" t="str">
        <f t="shared" si="6"/>
        <v>6000000104</v>
      </c>
      <c r="E233" s="34" t="s">
        <v>49</v>
      </c>
      <c r="F233" s="34" t="s">
        <v>120</v>
      </c>
      <c r="G233" s="121">
        <v>55</v>
      </c>
    </row>
    <row r="234" spans="1:122" ht="13.5" hidden="1" customHeight="1">
      <c r="A234" s="36" t="s">
        <v>133</v>
      </c>
      <c r="B234" s="33">
        <v>990</v>
      </c>
      <c r="C234" s="34" t="s">
        <v>78</v>
      </c>
      <c r="D234" s="34" t="str">
        <f t="shared" si="6"/>
        <v>6000000104</v>
      </c>
      <c r="E234" s="34" t="s">
        <v>49</v>
      </c>
      <c r="F234" s="34" t="s">
        <v>122</v>
      </c>
      <c r="G234" s="121"/>
    </row>
    <row r="235" spans="1:122" ht="16.5" hidden="1" customHeight="1">
      <c r="A235" s="36" t="s">
        <v>129</v>
      </c>
      <c r="B235" s="33">
        <v>990</v>
      </c>
      <c r="C235" s="34" t="s">
        <v>78</v>
      </c>
      <c r="D235" s="34" t="str">
        <f t="shared" si="6"/>
        <v>6000000104</v>
      </c>
      <c r="E235" s="34" t="s">
        <v>49</v>
      </c>
      <c r="F235" s="34" t="s">
        <v>130</v>
      </c>
      <c r="G235" s="121"/>
    </row>
    <row r="236" spans="1:122" ht="44.25" customHeight="1">
      <c r="A236" s="25" t="s">
        <v>301</v>
      </c>
      <c r="B236" s="26">
        <v>990</v>
      </c>
      <c r="C236" s="23" t="s">
        <v>78</v>
      </c>
      <c r="D236" s="23" t="s">
        <v>340</v>
      </c>
      <c r="E236" s="27"/>
      <c r="F236" s="27"/>
      <c r="G236" s="28">
        <f>G237</f>
        <v>167.3</v>
      </c>
    </row>
    <row r="237" spans="1:122" ht="27" customHeight="1">
      <c r="A237" s="36" t="s">
        <v>137</v>
      </c>
      <c r="B237" s="33">
        <v>990</v>
      </c>
      <c r="C237" s="34" t="s">
        <v>78</v>
      </c>
      <c r="D237" s="34" t="str">
        <f>D236</f>
        <v>6000000105</v>
      </c>
      <c r="E237" s="34" t="s">
        <v>107</v>
      </c>
      <c r="F237" s="34"/>
      <c r="G237" s="35">
        <f>G238</f>
        <v>167.3</v>
      </c>
    </row>
    <row r="238" spans="1:122" ht="36.75" customHeight="1">
      <c r="A238" s="36" t="s">
        <v>144</v>
      </c>
      <c r="B238" s="33">
        <v>990</v>
      </c>
      <c r="C238" s="34" t="s">
        <v>78</v>
      </c>
      <c r="D238" s="34" t="str">
        <f>D237</f>
        <v>6000000105</v>
      </c>
      <c r="E238" s="34" t="s">
        <v>128</v>
      </c>
      <c r="F238" s="34"/>
      <c r="G238" s="35">
        <f>G239</f>
        <v>167.3</v>
      </c>
    </row>
    <row r="239" spans="1:122" ht="42.75" customHeight="1">
      <c r="A239" s="36" t="s">
        <v>156</v>
      </c>
      <c r="B239" s="33">
        <v>990</v>
      </c>
      <c r="C239" s="34" t="s">
        <v>78</v>
      </c>
      <c r="D239" s="34" t="str">
        <f>D238</f>
        <v>6000000105</v>
      </c>
      <c r="E239" s="34" t="s">
        <v>49</v>
      </c>
      <c r="F239" s="49"/>
      <c r="G239" s="35">
        <f>G240+G241</f>
        <v>167.3</v>
      </c>
    </row>
    <row r="240" spans="1:122" ht="16.5" customHeight="1">
      <c r="A240" s="36" t="s">
        <v>119</v>
      </c>
      <c r="B240" s="33">
        <v>990</v>
      </c>
      <c r="C240" s="34" t="s">
        <v>78</v>
      </c>
      <c r="D240" s="34" t="str">
        <f>D239</f>
        <v>6000000105</v>
      </c>
      <c r="E240" s="34" t="s">
        <v>49</v>
      </c>
      <c r="F240" s="34" t="s">
        <v>120</v>
      </c>
      <c r="G240" s="121">
        <v>109.6</v>
      </c>
    </row>
    <row r="241" spans="1:7" ht="16.5" customHeight="1">
      <c r="A241" s="36" t="s">
        <v>129</v>
      </c>
      <c r="B241" s="33">
        <v>990</v>
      </c>
      <c r="C241" s="34" t="s">
        <v>78</v>
      </c>
      <c r="D241" s="34" t="str">
        <f>D240</f>
        <v>6000000105</v>
      </c>
      <c r="E241" s="34" t="s">
        <v>49</v>
      </c>
      <c r="F241" s="34" t="s">
        <v>130</v>
      </c>
      <c r="G241" s="121">
        <v>57.7</v>
      </c>
    </row>
    <row r="242" spans="1:7" s="9" customFormat="1" ht="56.25" customHeight="1">
      <c r="A242" s="101" t="s">
        <v>13</v>
      </c>
      <c r="B242" s="102">
        <v>990</v>
      </c>
      <c r="C242" s="103" t="s">
        <v>78</v>
      </c>
      <c r="D242" s="103" t="s">
        <v>341</v>
      </c>
      <c r="E242" s="104"/>
      <c r="F242" s="104"/>
      <c r="G242" s="105">
        <f>G243+G248</f>
        <v>655.20000000000005</v>
      </c>
    </row>
    <row r="243" spans="1:7" s="79" customFormat="1" ht="28.5" customHeight="1">
      <c r="A243" s="25" t="s">
        <v>14</v>
      </c>
      <c r="B243" s="26">
        <v>990</v>
      </c>
      <c r="C243" s="23" t="s">
        <v>78</v>
      </c>
      <c r="D243" s="23" t="s">
        <v>342</v>
      </c>
      <c r="E243" s="27"/>
      <c r="F243" s="27"/>
      <c r="G243" s="28">
        <f>G244</f>
        <v>167</v>
      </c>
    </row>
    <row r="244" spans="1:7" ht="29.25" customHeight="1">
      <c r="A244" s="36" t="s">
        <v>137</v>
      </c>
      <c r="B244" s="33">
        <v>990</v>
      </c>
      <c r="C244" s="34" t="s">
        <v>78</v>
      </c>
      <c r="D244" s="34" t="str">
        <f>D243</f>
        <v>6000000203</v>
      </c>
      <c r="E244" s="34" t="s">
        <v>107</v>
      </c>
      <c r="F244" s="34"/>
      <c r="G244" s="35">
        <f>G245</f>
        <v>167</v>
      </c>
    </row>
    <row r="245" spans="1:7" ht="39.75" customHeight="1">
      <c r="A245" s="36" t="s">
        <v>144</v>
      </c>
      <c r="B245" s="33">
        <v>990</v>
      </c>
      <c r="C245" s="34" t="s">
        <v>78</v>
      </c>
      <c r="D245" s="34" t="str">
        <f>D244</f>
        <v>6000000203</v>
      </c>
      <c r="E245" s="34" t="s">
        <v>128</v>
      </c>
      <c r="F245" s="34"/>
      <c r="G245" s="35">
        <f>G246</f>
        <v>167</v>
      </c>
    </row>
    <row r="246" spans="1:7" ht="38.25" customHeight="1">
      <c r="A246" s="36" t="s">
        <v>156</v>
      </c>
      <c r="B246" s="33">
        <v>990</v>
      </c>
      <c r="C246" s="34" t="s">
        <v>78</v>
      </c>
      <c r="D246" s="34" t="str">
        <f>D245</f>
        <v>6000000203</v>
      </c>
      <c r="E246" s="34" t="s">
        <v>49</v>
      </c>
      <c r="F246" s="34"/>
      <c r="G246" s="35">
        <f>G247</f>
        <v>167</v>
      </c>
    </row>
    <row r="247" spans="1:7" s="9" customFormat="1" ht="15" customHeight="1">
      <c r="A247" s="36" t="s">
        <v>121</v>
      </c>
      <c r="B247" s="33">
        <v>990</v>
      </c>
      <c r="C247" s="34" t="s">
        <v>78</v>
      </c>
      <c r="D247" s="34" t="str">
        <f>D246</f>
        <v>6000000203</v>
      </c>
      <c r="E247" s="34" t="s">
        <v>49</v>
      </c>
      <c r="F247" s="34" t="s">
        <v>122</v>
      </c>
      <c r="G247" s="121">
        <v>167</v>
      </c>
    </row>
    <row r="248" spans="1:7" s="11" customFormat="1" ht="83.25" customHeight="1">
      <c r="A248" s="25" t="s">
        <v>15</v>
      </c>
      <c r="B248" s="26">
        <v>990</v>
      </c>
      <c r="C248" s="23" t="s">
        <v>78</v>
      </c>
      <c r="D248" s="23" t="s">
        <v>343</v>
      </c>
      <c r="E248" s="23"/>
      <c r="F248" s="23"/>
      <c r="G248" s="28">
        <f>G249</f>
        <v>488.2</v>
      </c>
    </row>
    <row r="249" spans="1:7" s="4" customFormat="1" ht="27.75" customHeight="1">
      <c r="A249" s="36" t="s">
        <v>137</v>
      </c>
      <c r="B249" s="33">
        <v>990</v>
      </c>
      <c r="C249" s="34" t="s">
        <v>78</v>
      </c>
      <c r="D249" s="34" t="str">
        <f>D248</f>
        <v>6000000204</v>
      </c>
      <c r="E249" s="34" t="s">
        <v>107</v>
      </c>
      <c r="F249" s="34"/>
      <c r="G249" s="35">
        <f>G250</f>
        <v>488.2</v>
      </c>
    </row>
    <row r="250" spans="1:7" s="4" customFormat="1" ht="38.25" customHeight="1">
      <c r="A250" s="36" t="s">
        <v>144</v>
      </c>
      <c r="B250" s="33">
        <v>990</v>
      </c>
      <c r="C250" s="34" t="s">
        <v>78</v>
      </c>
      <c r="D250" s="34" t="str">
        <f>D249</f>
        <v>6000000204</v>
      </c>
      <c r="E250" s="34" t="s">
        <v>128</v>
      </c>
      <c r="F250" s="34"/>
      <c r="G250" s="35">
        <f>G251</f>
        <v>488.2</v>
      </c>
    </row>
    <row r="251" spans="1:7" ht="36.75" customHeight="1">
      <c r="A251" s="36" t="s">
        <v>156</v>
      </c>
      <c r="B251" s="33">
        <v>990</v>
      </c>
      <c r="C251" s="34" t="s">
        <v>78</v>
      </c>
      <c r="D251" s="34" t="str">
        <f>D250</f>
        <v>6000000204</v>
      </c>
      <c r="E251" s="34" t="s">
        <v>49</v>
      </c>
      <c r="F251" s="34"/>
      <c r="G251" s="35">
        <f>G252+G253</f>
        <v>488.2</v>
      </c>
    </row>
    <row r="252" spans="1:7" ht="14.25" customHeight="1">
      <c r="A252" s="36" t="s">
        <v>121</v>
      </c>
      <c r="B252" s="33">
        <v>990</v>
      </c>
      <c r="C252" s="34" t="s">
        <v>78</v>
      </c>
      <c r="D252" s="34" t="str">
        <f>D251</f>
        <v>6000000204</v>
      </c>
      <c r="E252" s="34" t="s">
        <v>49</v>
      </c>
      <c r="F252" s="34" t="s">
        <v>122</v>
      </c>
      <c r="G252" s="121">
        <v>476.9</v>
      </c>
    </row>
    <row r="253" spans="1:7" ht="14.25" customHeight="1">
      <c r="A253" s="44" t="s">
        <v>127</v>
      </c>
      <c r="B253" s="33">
        <v>990</v>
      </c>
      <c r="C253" s="34" t="s">
        <v>78</v>
      </c>
      <c r="D253" s="34" t="str">
        <f>D252</f>
        <v>6000000204</v>
      </c>
      <c r="E253" s="34" t="s">
        <v>49</v>
      </c>
      <c r="F253" s="34" t="s">
        <v>126</v>
      </c>
      <c r="G253" s="121">
        <v>11.3</v>
      </c>
    </row>
    <row r="254" spans="1:7" s="18" customFormat="1" ht="31.5" customHeight="1">
      <c r="A254" s="101" t="s">
        <v>16</v>
      </c>
      <c r="B254" s="102">
        <v>990</v>
      </c>
      <c r="C254" s="103" t="s">
        <v>78</v>
      </c>
      <c r="D254" s="103" t="s">
        <v>344</v>
      </c>
      <c r="E254" s="104"/>
      <c r="F254" s="104"/>
      <c r="G254" s="105">
        <f>G255+G263</f>
        <v>1662.3999999999999</v>
      </c>
    </row>
    <row r="255" spans="1:7" s="107" customFormat="1" ht="69.75" customHeight="1">
      <c r="A255" s="25" t="s">
        <v>17</v>
      </c>
      <c r="B255" s="26">
        <v>990</v>
      </c>
      <c r="C255" s="23" t="s">
        <v>78</v>
      </c>
      <c r="D255" s="23" t="s">
        <v>345</v>
      </c>
      <c r="E255" s="27"/>
      <c r="F255" s="27"/>
      <c r="G255" s="28">
        <f>G256</f>
        <v>1519.6999999999998</v>
      </c>
    </row>
    <row r="256" spans="1:7" ht="27.75" customHeight="1">
      <c r="A256" s="36" t="s">
        <v>137</v>
      </c>
      <c r="B256" s="33">
        <v>990</v>
      </c>
      <c r="C256" s="34" t="s">
        <v>78</v>
      </c>
      <c r="D256" s="34" t="str">
        <f>D255</f>
        <v>6000000302</v>
      </c>
      <c r="E256" s="34" t="s">
        <v>107</v>
      </c>
      <c r="F256" s="34"/>
      <c r="G256" s="35">
        <f>G257</f>
        <v>1519.6999999999998</v>
      </c>
    </row>
    <row r="257" spans="1:7" ht="33" customHeight="1">
      <c r="A257" s="36" t="s">
        <v>144</v>
      </c>
      <c r="B257" s="33">
        <v>990</v>
      </c>
      <c r="C257" s="34" t="s">
        <v>78</v>
      </c>
      <c r="D257" s="34" t="str">
        <f>D256</f>
        <v>6000000302</v>
      </c>
      <c r="E257" s="34" t="s">
        <v>128</v>
      </c>
      <c r="F257" s="34"/>
      <c r="G257" s="35">
        <f>G258</f>
        <v>1519.6999999999998</v>
      </c>
    </row>
    <row r="258" spans="1:7" ht="41.25" customHeight="1">
      <c r="A258" s="36" t="s">
        <v>156</v>
      </c>
      <c r="B258" s="33">
        <v>990</v>
      </c>
      <c r="C258" s="34" t="s">
        <v>78</v>
      </c>
      <c r="D258" s="34" t="str">
        <f>D257</f>
        <v>6000000302</v>
      </c>
      <c r="E258" s="34" t="s">
        <v>49</v>
      </c>
      <c r="F258" s="34"/>
      <c r="G258" s="35">
        <f>G259+G260+G261+G262</f>
        <v>1519.6999999999998</v>
      </c>
    </row>
    <row r="259" spans="1:7" ht="21" customHeight="1">
      <c r="A259" s="36" t="s">
        <v>119</v>
      </c>
      <c r="B259" s="33">
        <v>990</v>
      </c>
      <c r="C259" s="34" t="s">
        <v>78</v>
      </c>
      <c r="D259" s="34" t="str">
        <f>D257</f>
        <v>6000000302</v>
      </c>
      <c r="E259" s="34" t="s">
        <v>49</v>
      </c>
      <c r="F259" s="34" t="s">
        <v>120</v>
      </c>
      <c r="G259" s="121">
        <v>3.2</v>
      </c>
    </row>
    <row r="260" spans="1:7" ht="17.25" customHeight="1">
      <c r="A260" s="36" t="s">
        <v>121</v>
      </c>
      <c r="B260" s="33">
        <v>990</v>
      </c>
      <c r="C260" s="34" t="s">
        <v>78</v>
      </c>
      <c r="D260" s="34" t="str">
        <f>D258</f>
        <v>6000000302</v>
      </c>
      <c r="E260" s="34" t="s">
        <v>49</v>
      </c>
      <c r="F260" s="34" t="s">
        <v>122</v>
      </c>
      <c r="G260" s="121">
        <v>1071.5</v>
      </c>
    </row>
    <row r="261" spans="1:7" ht="17.25" customHeight="1">
      <c r="A261" s="36" t="s">
        <v>129</v>
      </c>
      <c r="B261" s="33">
        <v>990</v>
      </c>
      <c r="C261" s="34" t="s">
        <v>78</v>
      </c>
      <c r="D261" s="34" t="str">
        <f>D258</f>
        <v>6000000302</v>
      </c>
      <c r="E261" s="34" t="s">
        <v>49</v>
      </c>
      <c r="F261" s="34" t="s">
        <v>130</v>
      </c>
      <c r="G261" s="121">
        <v>295.89999999999998</v>
      </c>
    </row>
    <row r="262" spans="1:7" s="4" customFormat="1" ht="19.5" customHeight="1">
      <c r="A262" s="36" t="s">
        <v>127</v>
      </c>
      <c r="B262" s="33">
        <v>990</v>
      </c>
      <c r="C262" s="34" t="s">
        <v>78</v>
      </c>
      <c r="D262" s="34" t="str">
        <f>D260</f>
        <v>6000000302</v>
      </c>
      <c r="E262" s="34" t="s">
        <v>49</v>
      </c>
      <c r="F262" s="34" t="s">
        <v>126</v>
      </c>
      <c r="G262" s="121">
        <v>149.1</v>
      </c>
    </row>
    <row r="263" spans="1:7" s="4" customFormat="1" ht="28.5" customHeight="1">
      <c r="A263" s="25" t="s">
        <v>302</v>
      </c>
      <c r="B263" s="26">
        <v>990</v>
      </c>
      <c r="C263" s="23" t="s">
        <v>78</v>
      </c>
      <c r="D263" s="23" t="s">
        <v>346</v>
      </c>
      <c r="E263" s="27"/>
      <c r="F263" s="27"/>
      <c r="G263" s="28">
        <f>G264</f>
        <v>142.69999999999999</v>
      </c>
    </row>
    <row r="264" spans="1:7" s="4" customFormat="1" ht="28.5" customHeight="1">
      <c r="A264" s="36" t="s">
        <v>137</v>
      </c>
      <c r="B264" s="33">
        <v>990</v>
      </c>
      <c r="C264" s="34" t="s">
        <v>78</v>
      </c>
      <c r="D264" s="34" t="str">
        <f>D263</f>
        <v>6000000303</v>
      </c>
      <c r="E264" s="34" t="s">
        <v>107</v>
      </c>
      <c r="F264" s="34"/>
      <c r="G264" s="35">
        <f>G265</f>
        <v>142.69999999999999</v>
      </c>
    </row>
    <row r="265" spans="1:7" s="4" customFormat="1" ht="33" customHeight="1">
      <c r="A265" s="36" t="s">
        <v>144</v>
      </c>
      <c r="B265" s="33">
        <v>990</v>
      </c>
      <c r="C265" s="34" t="s">
        <v>78</v>
      </c>
      <c r="D265" s="34" t="str">
        <f>D264</f>
        <v>6000000303</v>
      </c>
      <c r="E265" s="34" t="s">
        <v>128</v>
      </c>
      <c r="F265" s="34"/>
      <c r="G265" s="35">
        <f>G266</f>
        <v>142.69999999999999</v>
      </c>
    </row>
    <row r="266" spans="1:7" s="4" customFormat="1" ht="41.25" customHeight="1">
      <c r="A266" s="36" t="s">
        <v>156</v>
      </c>
      <c r="B266" s="33">
        <v>990</v>
      </c>
      <c r="C266" s="34" t="s">
        <v>78</v>
      </c>
      <c r="D266" s="34" t="str">
        <f>D265</f>
        <v>6000000303</v>
      </c>
      <c r="E266" s="34" t="s">
        <v>49</v>
      </c>
      <c r="F266" s="34"/>
      <c r="G266" s="35">
        <f>G267</f>
        <v>142.69999999999999</v>
      </c>
    </row>
    <row r="267" spans="1:7" s="4" customFormat="1" ht="19.5" customHeight="1">
      <c r="A267" s="36" t="s">
        <v>121</v>
      </c>
      <c r="B267" s="33">
        <v>990</v>
      </c>
      <c r="C267" s="34" t="s">
        <v>78</v>
      </c>
      <c r="D267" s="34" t="str">
        <f>D266</f>
        <v>6000000303</v>
      </c>
      <c r="E267" s="34" t="s">
        <v>49</v>
      </c>
      <c r="F267" s="34" t="s">
        <v>122</v>
      </c>
      <c r="G267" s="121">
        <v>142.69999999999999</v>
      </c>
    </row>
    <row r="268" spans="1:7" s="4" customFormat="1" ht="42" customHeight="1">
      <c r="A268" s="101" t="s">
        <v>18</v>
      </c>
      <c r="B268" s="102">
        <v>990</v>
      </c>
      <c r="C268" s="103" t="s">
        <v>78</v>
      </c>
      <c r="D268" s="103" t="s">
        <v>347</v>
      </c>
      <c r="E268" s="104"/>
      <c r="F268" s="104"/>
      <c r="G268" s="105">
        <f>G269+G276+G284</f>
        <v>3003.8</v>
      </c>
    </row>
    <row r="269" spans="1:7" s="79" customFormat="1" ht="38.25" customHeight="1">
      <c r="A269" s="25" t="s">
        <v>19</v>
      </c>
      <c r="B269" s="26">
        <v>990</v>
      </c>
      <c r="C269" s="23" t="s">
        <v>78</v>
      </c>
      <c r="D269" s="23" t="s">
        <v>348</v>
      </c>
      <c r="E269" s="27"/>
      <c r="F269" s="27"/>
      <c r="G269" s="28">
        <f>G270</f>
        <v>1234.5</v>
      </c>
    </row>
    <row r="270" spans="1:7" s="4" customFormat="1" ht="29.25" customHeight="1">
      <c r="A270" s="36" t="s">
        <v>137</v>
      </c>
      <c r="B270" s="33">
        <v>990</v>
      </c>
      <c r="C270" s="34" t="s">
        <v>78</v>
      </c>
      <c r="D270" s="34" t="str">
        <f>D269</f>
        <v>6000000401</v>
      </c>
      <c r="E270" s="34" t="s">
        <v>107</v>
      </c>
      <c r="F270" s="50"/>
      <c r="G270" s="56">
        <f>G271</f>
        <v>1234.5</v>
      </c>
    </row>
    <row r="271" spans="1:7" s="4" customFormat="1" ht="33.75" customHeight="1">
      <c r="A271" s="36" t="s">
        <v>144</v>
      </c>
      <c r="B271" s="33">
        <v>990</v>
      </c>
      <c r="C271" s="34" t="s">
        <v>78</v>
      </c>
      <c r="D271" s="34" t="str">
        <f>D270</f>
        <v>6000000401</v>
      </c>
      <c r="E271" s="50" t="s">
        <v>128</v>
      </c>
      <c r="F271" s="50"/>
      <c r="G271" s="56">
        <f>G272</f>
        <v>1234.5</v>
      </c>
    </row>
    <row r="272" spans="1:7" s="4" customFormat="1" ht="38.25" customHeight="1">
      <c r="A272" s="36" t="s">
        <v>156</v>
      </c>
      <c r="B272" s="33">
        <v>990</v>
      </c>
      <c r="C272" s="34" t="s">
        <v>78</v>
      </c>
      <c r="D272" s="34" t="str">
        <f>D271</f>
        <v>6000000401</v>
      </c>
      <c r="E272" s="34" t="s">
        <v>49</v>
      </c>
      <c r="F272" s="34"/>
      <c r="G272" s="35">
        <f>G273+G274+G275</f>
        <v>1234.5</v>
      </c>
    </row>
    <row r="273" spans="1:7" s="4" customFormat="1" ht="12" customHeight="1">
      <c r="A273" s="36" t="s">
        <v>119</v>
      </c>
      <c r="B273" s="33">
        <v>990</v>
      </c>
      <c r="C273" s="34" t="s">
        <v>78</v>
      </c>
      <c r="D273" s="34" t="str">
        <f>D272</f>
        <v>6000000401</v>
      </c>
      <c r="E273" s="34" t="s">
        <v>49</v>
      </c>
      <c r="F273" s="34" t="s">
        <v>120</v>
      </c>
      <c r="G273" s="121">
        <v>180</v>
      </c>
    </row>
    <row r="274" spans="1:7" s="4" customFormat="1" ht="12" customHeight="1">
      <c r="A274" s="36" t="s">
        <v>129</v>
      </c>
      <c r="B274" s="33">
        <v>990</v>
      </c>
      <c r="C274" s="34" t="s">
        <v>78</v>
      </c>
      <c r="D274" s="34" t="str">
        <f>D273</f>
        <v>6000000401</v>
      </c>
      <c r="E274" s="34" t="s">
        <v>49</v>
      </c>
      <c r="F274" s="34" t="s">
        <v>130</v>
      </c>
      <c r="G274" s="121">
        <v>1050</v>
      </c>
    </row>
    <row r="275" spans="1:7" s="9" customFormat="1" ht="18" customHeight="1">
      <c r="A275" s="36" t="s">
        <v>127</v>
      </c>
      <c r="B275" s="33">
        <v>990</v>
      </c>
      <c r="C275" s="34" t="s">
        <v>78</v>
      </c>
      <c r="D275" s="34" t="str">
        <f>D273</f>
        <v>6000000401</v>
      </c>
      <c r="E275" s="34" t="s">
        <v>49</v>
      </c>
      <c r="F275" s="34" t="s">
        <v>126</v>
      </c>
      <c r="G275" s="121">
        <v>4.5</v>
      </c>
    </row>
    <row r="276" spans="1:7" s="11" customFormat="1" ht="28.5" customHeight="1">
      <c r="A276" s="25" t="s">
        <v>80</v>
      </c>
      <c r="B276" s="26">
        <v>990</v>
      </c>
      <c r="C276" s="23" t="s">
        <v>78</v>
      </c>
      <c r="D276" s="23" t="s">
        <v>349</v>
      </c>
      <c r="E276" s="23"/>
      <c r="F276" s="23"/>
      <c r="G276" s="28">
        <f>G277</f>
        <v>1430</v>
      </c>
    </row>
    <row r="277" spans="1:7" ht="30.75" customHeight="1">
      <c r="A277" s="36" t="s">
        <v>137</v>
      </c>
      <c r="B277" s="33">
        <v>990</v>
      </c>
      <c r="C277" s="34" t="s">
        <v>78</v>
      </c>
      <c r="D277" s="34" t="str">
        <f t="shared" ref="D277:D283" si="7">D276</f>
        <v>6000000402</v>
      </c>
      <c r="E277" s="34" t="s">
        <v>107</v>
      </c>
      <c r="F277" s="50"/>
      <c r="G277" s="35">
        <f>G278</f>
        <v>1430</v>
      </c>
    </row>
    <row r="278" spans="1:7" ht="38.25" customHeight="1">
      <c r="A278" s="36" t="s">
        <v>144</v>
      </c>
      <c r="B278" s="33">
        <v>990</v>
      </c>
      <c r="C278" s="34" t="s">
        <v>78</v>
      </c>
      <c r="D278" s="34" t="str">
        <f t="shared" si="7"/>
        <v>6000000402</v>
      </c>
      <c r="E278" s="34" t="s">
        <v>128</v>
      </c>
      <c r="F278" s="50"/>
      <c r="G278" s="35">
        <f>G279</f>
        <v>1430</v>
      </c>
    </row>
    <row r="279" spans="1:7" ht="36" customHeight="1">
      <c r="A279" s="36" t="s">
        <v>156</v>
      </c>
      <c r="B279" s="33">
        <v>990</v>
      </c>
      <c r="C279" s="34" t="s">
        <v>78</v>
      </c>
      <c r="D279" s="34" t="str">
        <f t="shared" si="7"/>
        <v>6000000402</v>
      </c>
      <c r="E279" s="34" t="s">
        <v>49</v>
      </c>
      <c r="F279" s="34"/>
      <c r="G279" s="35">
        <f>G280+G281+G282+G283</f>
        <v>1430</v>
      </c>
    </row>
    <row r="280" spans="1:7" ht="15.75" customHeight="1">
      <c r="A280" s="36" t="s">
        <v>119</v>
      </c>
      <c r="B280" s="33">
        <v>990</v>
      </c>
      <c r="C280" s="34" t="s">
        <v>78</v>
      </c>
      <c r="D280" s="34" t="str">
        <f t="shared" si="7"/>
        <v>6000000402</v>
      </c>
      <c r="E280" s="34" t="s">
        <v>49</v>
      </c>
      <c r="F280" s="34" t="s">
        <v>120</v>
      </c>
      <c r="G280" s="121">
        <v>1218.9000000000001</v>
      </c>
    </row>
    <row r="281" spans="1:7" ht="15.75" customHeight="1">
      <c r="A281" s="36" t="s">
        <v>121</v>
      </c>
      <c r="B281" s="33">
        <v>990</v>
      </c>
      <c r="C281" s="34" t="s">
        <v>78</v>
      </c>
      <c r="D281" s="34" t="str">
        <f t="shared" si="7"/>
        <v>6000000402</v>
      </c>
      <c r="E281" s="34" t="s">
        <v>49</v>
      </c>
      <c r="F281" s="34" t="s">
        <v>122</v>
      </c>
      <c r="G281" s="121">
        <v>80.099999999999994</v>
      </c>
    </row>
    <row r="282" spans="1:7" ht="15.75" customHeight="1">
      <c r="A282" s="36" t="s">
        <v>129</v>
      </c>
      <c r="B282" s="33">
        <v>990</v>
      </c>
      <c r="C282" s="34" t="s">
        <v>78</v>
      </c>
      <c r="D282" s="34" t="str">
        <f t="shared" si="7"/>
        <v>6000000402</v>
      </c>
      <c r="E282" s="34" t="s">
        <v>49</v>
      </c>
      <c r="F282" s="34" t="s">
        <v>130</v>
      </c>
      <c r="G282" s="121">
        <v>92.4</v>
      </c>
    </row>
    <row r="283" spans="1:7" ht="15.75" customHeight="1">
      <c r="A283" s="36" t="s">
        <v>127</v>
      </c>
      <c r="B283" s="33">
        <v>990</v>
      </c>
      <c r="C283" s="34" t="s">
        <v>78</v>
      </c>
      <c r="D283" s="34" t="str">
        <f t="shared" si="7"/>
        <v>6000000402</v>
      </c>
      <c r="E283" s="34" t="s">
        <v>49</v>
      </c>
      <c r="F283" s="34" t="s">
        <v>126</v>
      </c>
      <c r="G283" s="121">
        <v>38.6</v>
      </c>
    </row>
    <row r="284" spans="1:7" s="79" customFormat="1" ht="39.75" customHeight="1">
      <c r="A284" s="25" t="s">
        <v>20</v>
      </c>
      <c r="B284" s="26">
        <v>990</v>
      </c>
      <c r="C284" s="23" t="s">
        <v>78</v>
      </c>
      <c r="D284" s="23" t="s">
        <v>350</v>
      </c>
      <c r="E284" s="27"/>
      <c r="F284" s="27"/>
      <c r="G284" s="28">
        <f>G285</f>
        <v>339.3</v>
      </c>
    </row>
    <row r="285" spans="1:7" s="4" customFormat="1" ht="27" customHeight="1">
      <c r="A285" s="36" t="s">
        <v>137</v>
      </c>
      <c r="B285" s="33">
        <v>990</v>
      </c>
      <c r="C285" s="34" t="s">
        <v>78</v>
      </c>
      <c r="D285" s="34" t="str">
        <f>D284</f>
        <v>6000000403</v>
      </c>
      <c r="E285" s="50" t="s">
        <v>107</v>
      </c>
      <c r="F285" s="50"/>
      <c r="G285" s="35">
        <f>G286</f>
        <v>339.3</v>
      </c>
    </row>
    <row r="286" spans="1:7" s="4" customFormat="1" ht="38.25" customHeight="1">
      <c r="A286" s="36" t="s">
        <v>144</v>
      </c>
      <c r="B286" s="33">
        <v>990</v>
      </c>
      <c r="C286" s="34" t="s">
        <v>78</v>
      </c>
      <c r="D286" s="34" t="str">
        <f>D285</f>
        <v>6000000403</v>
      </c>
      <c r="E286" s="50" t="s">
        <v>128</v>
      </c>
      <c r="F286" s="50"/>
      <c r="G286" s="35">
        <f>G287</f>
        <v>339.3</v>
      </c>
    </row>
    <row r="287" spans="1:7" s="4" customFormat="1" ht="40.5" customHeight="1">
      <c r="A287" s="36" t="s">
        <v>156</v>
      </c>
      <c r="B287" s="33">
        <v>990</v>
      </c>
      <c r="C287" s="34" t="s">
        <v>78</v>
      </c>
      <c r="D287" s="34" t="str">
        <f>D286</f>
        <v>6000000403</v>
      </c>
      <c r="E287" s="34" t="s">
        <v>49</v>
      </c>
      <c r="F287" s="34"/>
      <c r="G287" s="35">
        <f>G288+G289</f>
        <v>339.3</v>
      </c>
    </row>
    <row r="288" spans="1:7" s="4" customFormat="1" ht="16.5" customHeight="1">
      <c r="A288" s="36" t="s">
        <v>121</v>
      </c>
      <c r="B288" s="33">
        <v>990</v>
      </c>
      <c r="C288" s="34" t="s">
        <v>78</v>
      </c>
      <c r="D288" s="34" t="str">
        <f>D287</f>
        <v>6000000403</v>
      </c>
      <c r="E288" s="34" t="s">
        <v>49</v>
      </c>
      <c r="F288" s="34" t="s">
        <v>122</v>
      </c>
      <c r="G288" s="121">
        <v>330</v>
      </c>
    </row>
    <row r="289" spans="1:7" s="4" customFormat="1" ht="16.5" customHeight="1">
      <c r="A289" s="44" t="s">
        <v>127</v>
      </c>
      <c r="B289" s="33">
        <v>990</v>
      </c>
      <c r="C289" s="34" t="s">
        <v>78</v>
      </c>
      <c r="D289" s="34" t="str">
        <f>D288</f>
        <v>6000000403</v>
      </c>
      <c r="E289" s="34" t="s">
        <v>49</v>
      </c>
      <c r="F289" s="34" t="s">
        <v>126</v>
      </c>
      <c r="G289" s="121">
        <v>9.3000000000000007</v>
      </c>
    </row>
    <row r="290" spans="1:7" ht="76.5" customHeight="1">
      <c r="A290" s="106" t="s">
        <v>322</v>
      </c>
      <c r="B290" s="102">
        <v>990</v>
      </c>
      <c r="C290" s="103" t="s">
        <v>78</v>
      </c>
      <c r="D290" s="103" t="s">
        <v>364</v>
      </c>
      <c r="E290" s="249"/>
      <c r="F290" s="249"/>
      <c r="G290" s="105">
        <f>G291</f>
        <v>4069.9</v>
      </c>
    </row>
    <row r="291" spans="1:7" ht="29.25" customHeight="1">
      <c r="A291" s="36" t="s">
        <v>137</v>
      </c>
      <c r="B291" s="33">
        <v>990</v>
      </c>
      <c r="C291" s="34" t="s">
        <v>78</v>
      </c>
      <c r="D291" s="34" t="str">
        <f>D290</f>
        <v>60000G3160</v>
      </c>
      <c r="E291" s="34" t="s">
        <v>107</v>
      </c>
      <c r="F291" s="31"/>
      <c r="G291" s="35">
        <f>G292</f>
        <v>4069.9</v>
      </c>
    </row>
    <row r="292" spans="1:7" ht="37.5" customHeight="1">
      <c r="A292" s="36" t="s">
        <v>144</v>
      </c>
      <c r="B292" s="33">
        <v>990</v>
      </c>
      <c r="C292" s="34" t="s">
        <v>78</v>
      </c>
      <c r="D292" s="34" t="str">
        <f>D291</f>
        <v>60000G3160</v>
      </c>
      <c r="E292" s="34" t="s">
        <v>128</v>
      </c>
      <c r="F292" s="31"/>
      <c r="G292" s="35">
        <f>G293</f>
        <v>4069.9</v>
      </c>
    </row>
    <row r="293" spans="1:7" ht="36" customHeight="1">
      <c r="A293" s="36" t="s">
        <v>156</v>
      </c>
      <c r="B293" s="33">
        <v>990</v>
      </c>
      <c r="C293" s="34" t="s">
        <v>78</v>
      </c>
      <c r="D293" s="34" t="str">
        <f>D292</f>
        <v>60000G3160</v>
      </c>
      <c r="E293" s="34" t="s">
        <v>49</v>
      </c>
      <c r="F293" s="34"/>
      <c r="G293" s="35">
        <f>G294</f>
        <v>4069.9</v>
      </c>
    </row>
    <row r="294" spans="1:7" s="4" customFormat="1" ht="15" customHeight="1">
      <c r="A294" s="36" t="s">
        <v>121</v>
      </c>
      <c r="B294" s="33">
        <v>990</v>
      </c>
      <c r="C294" s="34" t="s">
        <v>78</v>
      </c>
      <c r="D294" s="34" t="str">
        <f>D293</f>
        <v>60000G3160</v>
      </c>
      <c r="E294" s="34" t="s">
        <v>49</v>
      </c>
      <c r="F294" s="34" t="s">
        <v>122</v>
      </c>
      <c r="G294" s="121">
        <v>4069.9</v>
      </c>
    </row>
    <row r="295" spans="1:7" s="7" customFormat="1" ht="15" customHeight="1">
      <c r="A295" s="57" t="s">
        <v>81</v>
      </c>
      <c r="B295" s="19">
        <v>990</v>
      </c>
      <c r="C295" s="70" t="s">
        <v>82</v>
      </c>
      <c r="D295" s="19"/>
      <c r="E295" s="70"/>
      <c r="F295" s="70"/>
      <c r="G295" s="59">
        <f t="shared" ref="G295:G300" si="8">G296</f>
        <v>5</v>
      </c>
    </row>
    <row r="296" spans="1:7" s="78" customFormat="1" ht="32.25" customHeight="1">
      <c r="A296" s="20" t="s">
        <v>83</v>
      </c>
      <c r="B296" s="21">
        <v>990</v>
      </c>
      <c r="C296" s="52" t="s">
        <v>84</v>
      </c>
      <c r="D296" s="21"/>
      <c r="E296" s="53"/>
      <c r="F296" s="53"/>
      <c r="G296" s="54">
        <f t="shared" si="8"/>
        <v>5</v>
      </c>
    </row>
    <row r="297" spans="1:7" s="79" customFormat="1" ht="63" customHeight="1">
      <c r="A297" s="67" t="s">
        <v>433</v>
      </c>
      <c r="B297" s="26">
        <v>990</v>
      </c>
      <c r="C297" s="23" t="s">
        <v>84</v>
      </c>
      <c r="D297" s="23" t="s">
        <v>432</v>
      </c>
      <c r="E297" s="250"/>
      <c r="F297" s="250"/>
      <c r="G297" s="28">
        <f t="shared" si="8"/>
        <v>5</v>
      </c>
    </row>
    <row r="298" spans="1:7" ht="26.25" customHeight="1">
      <c r="A298" s="36" t="s">
        <v>137</v>
      </c>
      <c r="B298" s="33">
        <v>990</v>
      </c>
      <c r="C298" s="34" t="s">
        <v>84</v>
      </c>
      <c r="D298" s="34" t="str">
        <f>D297</f>
        <v>7950000100</v>
      </c>
      <c r="E298" s="34" t="s">
        <v>107</v>
      </c>
      <c r="F298" s="251"/>
      <c r="G298" s="35">
        <f t="shared" si="8"/>
        <v>5</v>
      </c>
    </row>
    <row r="299" spans="1:7" ht="41.25" customHeight="1">
      <c r="A299" s="36" t="s">
        <v>144</v>
      </c>
      <c r="B299" s="33">
        <v>990</v>
      </c>
      <c r="C299" s="34" t="s">
        <v>84</v>
      </c>
      <c r="D299" s="34" t="str">
        <f>D298</f>
        <v>7950000100</v>
      </c>
      <c r="E299" s="34" t="s">
        <v>128</v>
      </c>
      <c r="F299" s="251"/>
      <c r="G299" s="35">
        <f t="shared" si="8"/>
        <v>5</v>
      </c>
    </row>
    <row r="300" spans="1:7" ht="37.5" customHeight="1">
      <c r="A300" s="36" t="s">
        <v>156</v>
      </c>
      <c r="B300" s="33">
        <v>990</v>
      </c>
      <c r="C300" s="34" t="s">
        <v>84</v>
      </c>
      <c r="D300" s="34" t="str">
        <f>D299</f>
        <v>7950000100</v>
      </c>
      <c r="E300" s="33">
        <v>244</v>
      </c>
      <c r="F300" s="33"/>
      <c r="G300" s="35">
        <f t="shared" si="8"/>
        <v>5</v>
      </c>
    </row>
    <row r="301" spans="1:7" s="10" customFormat="1" ht="17.25" customHeight="1">
      <c r="A301" s="44" t="s">
        <v>127</v>
      </c>
      <c r="B301" s="33">
        <v>990</v>
      </c>
      <c r="C301" s="34" t="s">
        <v>84</v>
      </c>
      <c r="D301" s="34" t="str">
        <f>D300</f>
        <v>7950000100</v>
      </c>
      <c r="E301" s="33">
        <v>244</v>
      </c>
      <c r="F301" s="33">
        <v>340</v>
      </c>
      <c r="G301" s="121">
        <v>5</v>
      </c>
    </row>
    <row r="302" spans="1:7" s="10" customFormat="1" ht="19.5" customHeight="1">
      <c r="A302" s="58" t="s">
        <v>85</v>
      </c>
      <c r="B302" s="19">
        <v>990</v>
      </c>
      <c r="C302" s="70" t="s">
        <v>86</v>
      </c>
      <c r="D302" s="19"/>
      <c r="E302" s="19"/>
      <c r="F302" s="19"/>
      <c r="G302" s="59">
        <f>G303+G309+G327</f>
        <v>2368.6</v>
      </c>
    </row>
    <row r="303" spans="1:7" s="10" customFormat="1" ht="42.75" customHeight="1">
      <c r="A303" s="96" t="s">
        <v>152</v>
      </c>
      <c r="B303" s="97">
        <v>990</v>
      </c>
      <c r="C303" s="98" t="s">
        <v>87</v>
      </c>
      <c r="D303" s="97"/>
      <c r="E303" s="252"/>
      <c r="F303" s="252"/>
      <c r="G303" s="99">
        <f>G304</f>
        <v>117</v>
      </c>
    </row>
    <row r="304" spans="1:7" s="10" customFormat="1" ht="69" customHeight="1">
      <c r="A304" s="25" t="s">
        <v>21</v>
      </c>
      <c r="B304" s="26">
        <v>990</v>
      </c>
      <c r="C304" s="60" t="s">
        <v>87</v>
      </c>
      <c r="D304" s="60" t="s">
        <v>351</v>
      </c>
      <c r="E304" s="61"/>
      <c r="F304" s="61"/>
      <c r="G304" s="28">
        <f>G305</f>
        <v>117</v>
      </c>
    </row>
    <row r="305" spans="1:7" s="10" customFormat="1" ht="26.25" customHeight="1">
      <c r="A305" s="36" t="s">
        <v>137</v>
      </c>
      <c r="B305" s="33">
        <v>990</v>
      </c>
      <c r="C305" s="62" t="s">
        <v>87</v>
      </c>
      <c r="D305" s="62" t="str">
        <f>D304</f>
        <v>4280000100</v>
      </c>
      <c r="E305" s="63" t="s">
        <v>107</v>
      </c>
      <c r="F305" s="63"/>
      <c r="G305" s="32">
        <f>G306</f>
        <v>117</v>
      </c>
    </row>
    <row r="306" spans="1:7" s="10" customFormat="1" ht="40.5" customHeight="1">
      <c r="A306" s="36" t="s">
        <v>144</v>
      </c>
      <c r="B306" s="33">
        <v>990</v>
      </c>
      <c r="C306" s="62" t="s">
        <v>87</v>
      </c>
      <c r="D306" s="62" t="str">
        <f>D305</f>
        <v>4280000100</v>
      </c>
      <c r="E306" s="63" t="s">
        <v>128</v>
      </c>
      <c r="F306" s="63"/>
      <c r="G306" s="32">
        <f>G307</f>
        <v>117</v>
      </c>
    </row>
    <row r="307" spans="1:7" s="10" customFormat="1" ht="40.5" customHeight="1">
      <c r="A307" s="36" t="s">
        <v>156</v>
      </c>
      <c r="B307" s="33">
        <v>990</v>
      </c>
      <c r="C307" s="62" t="s">
        <v>87</v>
      </c>
      <c r="D307" s="62" t="str">
        <f>D306</f>
        <v>4280000100</v>
      </c>
      <c r="E307" s="62" t="s">
        <v>49</v>
      </c>
      <c r="F307" s="62"/>
      <c r="G307" s="35">
        <f>G308</f>
        <v>117</v>
      </c>
    </row>
    <row r="308" spans="1:7" ht="15.75" customHeight="1">
      <c r="A308" s="36" t="s">
        <v>121</v>
      </c>
      <c r="B308" s="33">
        <v>990</v>
      </c>
      <c r="C308" s="62" t="s">
        <v>87</v>
      </c>
      <c r="D308" s="62" t="str">
        <f>D307</f>
        <v>4280000100</v>
      </c>
      <c r="E308" s="62" t="s">
        <v>49</v>
      </c>
      <c r="F308" s="62" t="s">
        <v>122</v>
      </c>
      <c r="G308" s="121">
        <v>117</v>
      </c>
    </row>
    <row r="309" spans="1:7" ht="30" customHeight="1">
      <c r="A309" s="108" t="s">
        <v>392</v>
      </c>
      <c r="B309" s="109">
        <v>990</v>
      </c>
      <c r="C309" s="253" t="s">
        <v>88</v>
      </c>
      <c r="D309" s="109"/>
      <c r="E309" s="254"/>
      <c r="F309" s="254"/>
      <c r="G309" s="110">
        <f>G310+G322</f>
        <v>2163.4</v>
      </c>
    </row>
    <row r="310" spans="1:7" ht="39.75" customHeight="1">
      <c r="A310" s="25" t="s">
        <v>23</v>
      </c>
      <c r="B310" s="26">
        <v>990</v>
      </c>
      <c r="C310" s="60" t="s">
        <v>88</v>
      </c>
      <c r="D310" s="60" t="s">
        <v>353</v>
      </c>
      <c r="E310" s="63"/>
      <c r="F310" s="63"/>
      <c r="G310" s="28">
        <f>G311</f>
        <v>2138.4</v>
      </c>
    </row>
    <row r="311" spans="1:7" ht="27.75" customHeight="1">
      <c r="A311" s="36" t="s">
        <v>137</v>
      </c>
      <c r="B311" s="33">
        <v>990</v>
      </c>
      <c r="C311" s="62" t="s">
        <v>88</v>
      </c>
      <c r="D311" s="62" t="str">
        <f t="shared" ref="D311:D320" si="9">D310</f>
        <v>4310000200</v>
      </c>
      <c r="E311" s="63" t="s">
        <v>107</v>
      </c>
      <c r="F311" s="63"/>
      <c r="G311" s="32">
        <f>G312</f>
        <v>2138.4</v>
      </c>
    </row>
    <row r="312" spans="1:7" ht="33.75" customHeight="1">
      <c r="A312" s="36" t="s">
        <v>144</v>
      </c>
      <c r="B312" s="33">
        <v>990</v>
      </c>
      <c r="C312" s="62" t="s">
        <v>88</v>
      </c>
      <c r="D312" s="62" t="str">
        <f t="shared" si="9"/>
        <v>4310000200</v>
      </c>
      <c r="E312" s="63" t="s">
        <v>128</v>
      </c>
      <c r="F312" s="63"/>
      <c r="G312" s="32">
        <f>G313</f>
        <v>2138.4</v>
      </c>
    </row>
    <row r="313" spans="1:7" ht="38.25" customHeight="1">
      <c r="A313" s="36" t="s">
        <v>156</v>
      </c>
      <c r="B313" s="33">
        <v>990</v>
      </c>
      <c r="C313" s="62" t="s">
        <v>88</v>
      </c>
      <c r="D313" s="62" t="str">
        <f t="shared" si="9"/>
        <v>4310000200</v>
      </c>
      <c r="E313" s="62" t="s">
        <v>49</v>
      </c>
      <c r="F313" s="62"/>
      <c r="G313" s="35">
        <f>G314+G315+G316+G317+G318+G319+G320+G321</f>
        <v>2138.4</v>
      </c>
    </row>
    <row r="314" spans="1:7" ht="13.5" customHeight="1">
      <c r="A314" s="36" t="s">
        <v>131</v>
      </c>
      <c r="B314" s="33">
        <v>990</v>
      </c>
      <c r="C314" s="62" t="s">
        <v>88</v>
      </c>
      <c r="D314" s="62" t="str">
        <f t="shared" si="9"/>
        <v>4310000200</v>
      </c>
      <c r="E314" s="62" t="s">
        <v>49</v>
      </c>
      <c r="F314" s="62" t="s">
        <v>132</v>
      </c>
      <c r="G314" s="121">
        <v>130.80000000000001</v>
      </c>
    </row>
    <row r="315" spans="1:7" ht="13.5" customHeight="1">
      <c r="A315" s="36" t="s">
        <v>117</v>
      </c>
      <c r="B315" s="33">
        <v>990</v>
      </c>
      <c r="C315" s="62" t="s">
        <v>88</v>
      </c>
      <c r="D315" s="62" t="str">
        <f t="shared" si="9"/>
        <v>4310000200</v>
      </c>
      <c r="E315" s="62" t="s">
        <v>49</v>
      </c>
      <c r="F315" s="62" t="s">
        <v>118</v>
      </c>
      <c r="G315" s="121">
        <v>10.8</v>
      </c>
    </row>
    <row r="316" spans="1:7" ht="13.5" customHeight="1">
      <c r="A316" s="36" t="s">
        <v>287</v>
      </c>
      <c r="B316" s="33">
        <v>990</v>
      </c>
      <c r="C316" s="62" t="s">
        <v>88</v>
      </c>
      <c r="D316" s="62" t="str">
        <f t="shared" si="9"/>
        <v>4310000200</v>
      </c>
      <c r="E316" s="62" t="s">
        <v>49</v>
      </c>
      <c r="F316" s="62" t="s">
        <v>288</v>
      </c>
      <c r="G316" s="121">
        <v>75.3</v>
      </c>
    </row>
    <row r="317" spans="1:7" ht="15" customHeight="1">
      <c r="A317" s="36" t="s">
        <v>119</v>
      </c>
      <c r="B317" s="33">
        <v>990</v>
      </c>
      <c r="C317" s="62" t="s">
        <v>88</v>
      </c>
      <c r="D317" s="62" t="str">
        <f t="shared" si="9"/>
        <v>4310000200</v>
      </c>
      <c r="E317" s="62" t="s">
        <v>49</v>
      </c>
      <c r="F317" s="62" t="s">
        <v>120</v>
      </c>
      <c r="G317" s="121">
        <v>45.8</v>
      </c>
    </row>
    <row r="318" spans="1:7" ht="14.25" customHeight="1">
      <c r="A318" s="36" t="s">
        <v>121</v>
      </c>
      <c r="B318" s="33">
        <v>990</v>
      </c>
      <c r="C318" s="62" t="s">
        <v>88</v>
      </c>
      <c r="D318" s="62" t="str">
        <f t="shared" si="9"/>
        <v>4310000200</v>
      </c>
      <c r="E318" s="62" t="s">
        <v>49</v>
      </c>
      <c r="F318" s="62" t="s">
        <v>122</v>
      </c>
      <c r="G318" s="121">
        <v>1802.7</v>
      </c>
    </row>
    <row r="319" spans="1:7" ht="14.25" customHeight="1">
      <c r="A319" s="36" t="s">
        <v>123</v>
      </c>
      <c r="B319" s="33">
        <v>990</v>
      </c>
      <c r="C319" s="62" t="s">
        <v>88</v>
      </c>
      <c r="D319" s="62" t="str">
        <f t="shared" si="9"/>
        <v>4310000200</v>
      </c>
      <c r="E319" s="62" t="s">
        <v>49</v>
      </c>
      <c r="F319" s="62" t="s">
        <v>124</v>
      </c>
      <c r="G319" s="121">
        <v>48</v>
      </c>
    </row>
    <row r="320" spans="1:7" ht="14.25" customHeight="1">
      <c r="A320" s="36" t="s">
        <v>129</v>
      </c>
      <c r="B320" s="33">
        <v>990</v>
      </c>
      <c r="C320" s="62" t="s">
        <v>88</v>
      </c>
      <c r="D320" s="62" t="str">
        <f t="shared" si="9"/>
        <v>4310000200</v>
      </c>
      <c r="E320" s="62" t="s">
        <v>49</v>
      </c>
      <c r="F320" s="62" t="s">
        <v>130</v>
      </c>
      <c r="G320" s="121">
        <v>10</v>
      </c>
    </row>
    <row r="321" spans="1:7" ht="12.75" customHeight="1">
      <c r="A321" s="36" t="s">
        <v>127</v>
      </c>
      <c r="B321" s="33">
        <v>990</v>
      </c>
      <c r="C321" s="62" t="s">
        <v>88</v>
      </c>
      <c r="D321" s="62" t="str">
        <f>D319</f>
        <v>4310000200</v>
      </c>
      <c r="E321" s="62" t="s">
        <v>49</v>
      </c>
      <c r="F321" s="62" t="s">
        <v>126</v>
      </c>
      <c r="G321" s="121">
        <v>15</v>
      </c>
    </row>
    <row r="322" spans="1:7" ht="60.6" customHeight="1">
      <c r="A322" s="25" t="s">
        <v>25</v>
      </c>
      <c r="B322" s="156">
        <v>990</v>
      </c>
      <c r="C322" s="123" t="s">
        <v>88</v>
      </c>
      <c r="D322" s="23" t="s">
        <v>355</v>
      </c>
      <c r="E322" s="23"/>
      <c r="F322" s="23"/>
      <c r="G322" s="28">
        <f>G323</f>
        <v>25</v>
      </c>
    </row>
    <row r="323" spans="1:7" ht="27.6" customHeight="1">
      <c r="A323" s="36" t="s">
        <v>137</v>
      </c>
      <c r="B323" s="33">
        <v>990</v>
      </c>
      <c r="C323" s="34" t="str">
        <f t="shared" ref="C323:D326" si="10">C322</f>
        <v>0707</v>
      </c>
      <c r="D323" s="34" t="str">
        <f t="shared" si="10"/>
        <v>7950000500</v>
      </c>
      <c r="E323" s="31" t="s">
        <v>107</v>
      </c>
      <c r="F323" s="23"/>
      <c r="G323" s="35">
        <f>G324</f>
        <v>25</v>
      </c>
    </row>
    <row r="324" spans="1:7" ht="27" customHeight="1">
      <c r="A324" s="36" t="s">
        <v>144</v>
      </c>
      <c r="B324" s="33">
        <v>990</v>
      </c>
      <c r="C324" s="34" t="str">
        <f t="shared" si="10"/>
        <v>0707</v>
      </c>
      <c r="D324" s="34" t="str">
        <f t="shared" si="10"/>
        <v>7950000500</v>
      </c>
      <c r="E324" s="31" t="s">
        <v>128</v>
      </c>
      <c r="F324" s="23"/>
      <c r="G324" s="35">
        <f>G325</f>
        <v>25</v>
      </c>
    </row>
    <row r="325" spans="1:7" ht="37.799999999999997" customHeight="1">
      <c r="A325" s="36" t="s">
        <v>156</v>
      </c>
      <c r="B325" s="33">
        <v>990</v>
      </c>
      <c r="C325" s="34" t="str">
        <f t="shared" si="10"/>
        <v>0707</v>
      </c>
      <c r="D325" s="34" t="str">
        <f t="shared" si="10"/>
        <v>7950000500</v>
      </c>
      <c r="E325" s="34" t="s">
        <v>49</v>
      </c>
      <c r="F325" s="34"/>
      <c r="G325" s="35">
        <f>G326</f>
        <v>25</v>
      </c>
    </row>
    <row r="326" spans="1:7" ht="18" customHeight="1">
      <c r="A326" s="36" t="s">
        <v>127</v>
      </c>
      <c r="B326" s="33">
        <v>990</v>
      </c>
      <c r="C326" s="34" t="str">
        <f t="shared" si="10"/>
        <v>0707</v>
      </c>
      <c r="D326" s="34" t="str">
        <f t="shared" si="10"/>
        <v>7950000500</v>
      </c>
      <c r="E326" s="34" t="s">
        <v>49</v>
      </c>
      <c r="F326" s="34" t="s">
        <v>126</v>
      </c>
      <c r="G326" s="121">
        <v>25</v>
      </c>
    </row>
    <row r="327" spans="1:7" ht="33.6" customHeight="1">
      <c r="A327" s="108" t="s">
        <v>388</v>
      </c>
      <c r="B327" s="109">
        <v>990</v>
      </c>
      <c r="C327" s="253" t="s">
        <v>387</v>
      </c>
      <c r="D327" s="109"/>
      <c r="E327" s="254"/>
      <c r="F327" s="254"/>
      <c r="G327" s="110">
        <f>G328</f>
        <v>88.2</v>
      </c>
    </row>
    <row r="328" spans="1:7" ht="30" customHeight="1">
      <c r="A328" s="25" t="s">
        <v>22</v>
      </c>
      <c r="B328" s="26">
        <v>990</v>
      </c>
      <c r="C328" s="60" t="s">
        <v>387</v>
      </c>
      <c r="D328" s="60" t="s">
        <v>352</v>
      </c>
      <c r="E328" s="61"/>
      <c r="F328" s="61"/>
      <c r="G328" s="28">
        <f>G329</f>
        <v>88.2</v>
      </c>
    </row>
    <row r="329" spans="1:7" ht="25.5" customHeight="1">
      <c r="A329" s="36" t="s">
        <v>389</v>
      </c>
      <c r="B329" s="33">
        <v>990</v>
      </c>
      <c r="C329" s="291" t="str">
        <f>C328</f>
        <v>0709</v>
      </c>
      <c r="D329" s="262" t="str">
        <f t="shared" ref="D329:D334" si="11">D328</f>
        <v>4310000100</v>
      </c>
      <c r="E329" s="63" t="s">
        <v>107</v>
      </c>
      <c r="F329" s="61"/>
      <c r="G329" s="35">
        <f>G330</f>
        <v>88.2</v>
      </c>
    </row>
    <row r="330" spans="1:7" ht="39" customHeight="1">
      <c r="A330" s="36" t="s">
        <v>144</v>
      </c>
      <c r="B330" s="33">
        <v>990</v>
      </c>
      <c r="C330" s="291" t="str">
        <f>C328</f>
        <v>0709</v>
      </c>
      <c r="D330" s="262" t="str">
        <f t="shared" si="11"/>
        <v>4310000100</v>
      </c>
      <c r="E330" s="63" t="s">
        <v>128</v>
      </c>
      <c r="F330" s="61"/>
      <c r="G330" s="35">
        <f>G331</f>
        <v>88.2</v>
      </c>
    </row>
    <row r="331" spans="1:7" ht="38.25" customHeight="1">
      <c r="A331" s="36" t="s">
        <v>156</v>
      </c>
      <c r="B331" s="33">
        <v>990</v>
      </c>
      <c r="C331" s="291" t="str">
        <f>C328</f>
        <v>0709</v>
      </c>
      <c r="D331" s="262" t="str">
        <f t="shared" si="11"/>
        <v>4310000100</v>
      </c>
      <c r="E331" s="62" t="s">
        <v>49</v>
      </c>
      <c r="F331" s="62"/>
      <c r="G331" s="35">
        <f>G332+G333+G334+G335</f>
        <v>88.2</v>
      </c>
    </row>
    <row r="332" spans="1:7" ht="17.25" hidden="1" customHeight="1">
      <c r="A332" s="36" t="s">
        <v>131</v>
      </c>
      <c r="B332" s="33">
        <v>990</v>
      </c>
      <c r="C332" s="291" t="s">
        <v>88</v>
      </c>
      <c r="D332" s="262" t="str">
        <f t="shared" si="11"/>
        <v>4310000100</v>
      </c>
      <c r="E332" s="62" t="s">
        <v>49</v>
      </c>
      <c r="F332" s="62" t="s">
        <v>132</v>
      </c>
      <c r="G332" s="121"/>
    </row>
    <row r="333" spans="1:7" ht="17.25" customHeight="1">
      <c r="A333" s="36" t="s">
        <v>121</v>
      </c>
      <c r="B333" s="33">
        <v>990</v>
      </c>
      <c r="C333" s="291" t="str">
        <f>C328</f>
        <v>0709</v>
      </c>
      <c r="D333" s="262" t="str">
        <f t="shared" si="11"/>
        <v>4310000100</v>
      </c>
      <c r="E333" s="62" t="s">
        <v>49</v>
      </c>
      <c r="F333" s="62" t="s">
        <v>122</v>
      </c>
      <c r="G333" s="121">
        <v>45</v>
      </c>
    </row>
    <row r="334" spans="1:7" ht="13.5" customHeight="1">
      <c r="A334" s="36" t="s">
        <v>123</v>
      </c>
      <c r="B334" s="33">
        <v>990</v>
      </c>
      <c r="C334" s="291" t="str">
        <f>C328</f>
        <v>0709</v>
      </c>
      <c r="D334" s="262" t="str">
        <f t="shared" si="11"/>
        <v>4310000100</v>
      </c>
      <c r="E334" s="62" t="s">
        <v>49</v>
      </c>
      <c r="F334" s="62" t="s">
        <v>124</v>
      </c>
      <c r="G334" s="121">
        <v>13.2</v>
      </c>
    </row>
    <row r="335" spans="1:7" ht="13.5" customHeight="1">
      <c r="A335" s="36" t="s">
        <v>127</v>
      </c>
      <c r="B335" s="33">
        <v>990</v>
      </c>
      <c r="C335" s="291" t="str">
        <f>C329</f>
        <v>0709</v>
      </c>
      <c r="D335" s="262" t="str">
        <f>D328</f>
        <v>4310000100</v>
      </c>
      <c r="E335" s="62" t="s">
        <v>49</v>
      </c>
      <c r="F335" s="62" t="s">
        <v>126</v>
      </c>
      <c r="G335" s="121">
        <v>30</v>
      </c>
    </row>
    <row r="336" spans="1:7" ht="18.75" customHeight="1">
      <c r="A336" s="58" t="s">
        <v>89</v>
      </c>
      <c r="B336" s="19">
        <v>990</v>
      </c>
      <c r="C336" s="64" t="s">
        <v>90</v>
      </c>
      <c r="D336" s="64"/>
      <c r="E336" s="64"/>
      <c r="F336" s="64"/>
      <c r="G336" s="59">
        <f>G337</f>
        <v>1521.9</v>
      </c>
    </row>
    <row r="337" spans="1:8" ht="15.75" customHeight="1">
      <c r="A337" s="20" t="s">
        <v>91</v>
      </c>
      <c r="B337" s="21">
        <v>990</v>
      </c>
      <c r="C337" s="65" t="s">
        <v>92</v>
      </c>
      <c r="D337" s="65"/>
      <c r="E337" s="66"/>
      <c r="F337" s="66"/>
      <c r="G337" s="54">
        <f>G338+G344</f>
        <v>1521.9</v>
      </c>
    </row>
    <row r="338" spans="1:8" ht="54.75" customHeight="1">
      <c r="A338" s="67" t="s">
        <v>93</v>
      </c>
      <c r="B338" s="26">
        <v>990</v>
      </c>
      <c r="C338" s="60" t="s">
        <v>92</v>
      </c>
      <c r="D338" s="60" t="s">
        <v>359</v>
      </c>
      <c r="E338" s="61"/>
      <c r="F338" s="61"/>
      <c r="G338" s="28">
        <f>G339</f>
        <v>1399.9</v>
      </c>
    </row>
    <row r="339" spans="1:8" ht="30" customHeight="1">
      <c r="A339" s="36" t="s">
        <v>137</v>
      </c>
      <c r="B339" s="33">
        <v>990</v>
      </c>
      <c r="C339" s="62" t="s">
        <v>92</v>
      </c>
      <c r="D339" s="62" t="str">
        <f>D338</f>
        <v>4400000100</v>
      </c>
      <c r="E339" s="63" t="s">
        <v>107</v>
      </c>
      <c r="F339" s="61"/>
      <c r="G339" s="32">
        <f>G340</f>
        <v>1399.9</v>
      </c>
    </row>
    <row r="340" spans="1:8" ht="35.25" customHeight="1">
      <c r="A340" s="36" t="s">
        <v>144</v>
      </c>
      <c r="B340" s="33">
        <v>990</v>
      </c>
      <c r="C340" s="62" t="s">
        <v>92</v>
      </c>
      <c r="D340" s="62" t="str">
        <f>D339</f>
        <v>4400000100</v>
      </c>
      <c r="E340" s="63" t="s">
        <v>128</v>
      </c>
      <c r="F340" s="61"/>
      <c r="G340" s="32">
        <f>G341+G342+G343</f>
        <v>1399.9</v>
      </c>
    </row>
    <row r="341" spans="1:8" ht="12" customHeight="1">
      <c r="A341" s="36" t="s">
        <v>131</v>
      </c>
      <c r="B341" s="33">
        <v>990</v>
      </c>
      <c r="C341" s="62" t="s">
        <v>92</v>
      </c>
      <c r="D341" s="62" t="str">
        <f>D340</f>
        <v>4400000100</v>
      </c>
      <c r="E341" s="62" t="s">
        <v>49</v>
      </c>
      <c r="F341" s="62" t="s">
        <v>132</v>
      </c>
      <c r="G341" s="120">
        <v>24</v>
      </c>
      <c r="H341" s="125"/>
    </row>
    <row r="342" spans="1:8" ht="12.75" customHeight="1">
      <c r="A342" s="36" t="s">
        <v>121</v>
      </c>
      <c r="B342" s="33">
        <v>990</v>
      </c>
      <c r="C342" s="62" t="s">
        <v>92</v>
      </c>
      <c r="D342" s="62" t="str">
        <f>D341</f>
        <v>4400000100</v>
      </c>
      <c r="E342" s="62" t="s">
        <v>49</v>
      </c>
      <c r="F342" s="62" t="s">
        <v>122</v>
      </c>
      <c r="G342" s="120">
        <v>1028</v>
      </c>
    </row>
    <row r="343" spans="1:8" ht="12.75" customHeight="1">
      <c r="A343" s="36" t="s">
        <v>123</v>
      </c>
      <c r="B343" s="33">
        <v>990</v>
      </c>
      <c r="C343" s="62" t="s">
        <v>92</v>
      </c>
      <c r="D343" s="62" t="str">
        <f>D342</f>
        <v>4400000100</v>
      </c>
      <c r="E343" s="62" t="s">
        <v>49</v>
      </c>
      <c r="F343" s="62" t="s">
        <v>124</v>
      </c>
      <c r="G343" s="120">
        <v>347.9</v>
      </c>
    </row>
    <row r="344" spans="1:8" s="107" customFormat="1" ht="53.25" customHeight="1">
      <c r="A344" s="43" t="s">
        <v>28</v>
      </c>
      <c r="B344" s="26">
        <v>990</v>
      </c>
      <c r="C344" s="60" t="s">
        <v>92</v>
      </c>
      <c r="D344" s="60" t="s">
        <v>360</v>
      </c>
      <c r="E344" s="60"/>
      <c r="F344" s="60"/>
      <c r="G344" s="28">
        <f>G345</f>
        <v>122</v>
      </c>
    </row>
    <row r="345" spans="1:8" ht="25.5" customHeight="1">
      <c r="A345" s="36" t="s">
        <v>137</v>
      </c>
      <c r="B345" s="33">
        <v>990</v>
      </c>
      <c r="C345" s="62" t="s">
        <v>92</v>
      </c>
      <c r="D345" s="62" t="str">
        <f>D344</f>
        <v>7950000900</v>
      </c>
      <c r="E345" s="62" t="s">
        <v>107</v>
      </c>
      <c r="F345" s="62"/>
      <c r="G345" s="32">
        <f>G346</f>
        <v>122</v>
      </c>
    </row>
    <row r="346" spans="1:8" ht="41.25" customHeight="1">
      <c r="A346" s="36" t="s">
        <v>144</v>
      </c>
      <c r="B346" s="33">
        <v>990</v>
      </c>
      <c r="C346" s="62" t="s">
        <v>92</v>
      </c>
      <c r="D346" s="62" t="str">
        <f>D345</f>
        <v>7950000900</v>
      </c>
      <c r="E346" s="62" t="s">
        <v>128</v>
      </c>
      <c r="F346" s="62"/>
      <c r="G346" s="32">
        <f>G347+G348+G349+G350+G351</f>
        <v>122</v>
      </c>
    </row>
    <row r="347" spans="1:8" ht="12.75" hidden="1" customHeight="1">
      <c r="A347" s="36" t="s">
        <v>117</v>
      </c>
      <c r="B347" s="33">
        <v>990</v>
      </c>
      <c r="C347" s="62" t="s">
        <v>92</v>
      </c>
      <c r="D347" s="62" t="str">
        <f>D346</f>
        <v>7950000900</v>
      </c>
      <c r="E347" s="62" t="s">
        <v>49</v>
      </c>
      <c r="F347" s="62" t="s">
        <v>118</v>
      </c>
      <c r="G347" s="120"/>
      <c r="H347" s="119"/>
    </row>
    <row r="348" spans="1:8" ht="12.75" hidden="1" customHeight="1">
      <c r="A348" s="36" t="s">
        <v>287</v>
      </c>
      <c r="B348" s="33">
        <v>990</v>
      </c>
      <c r="C348" s="62" t="s">
        <v>92</v>
      </c>
      <c r="D348" s="62" t="str">
        <f>D347</f>
        <v>7950000900</v>
      </c>
      <c r="E348" s="62" t="s">
        <v>49</v>
      </c>
      <c r="F348" s="62" t="s">
        <v>288</v>
      </c>
      <c r="G348" s="120"/>
      <c r="H348" s="119"/>
    </row>
    <row r="349" spans="1:8" ht="12.75" customHeight="1">
      <c r="A349" s="36" t="s">
        <v>121</v>
      </c>
      <c r="B349" s="33">
        <v>990</v>
      </c>
      <c r="C349" s="62" t="s">
        <v>92</v>
      </c>
      <c r="D349" s="62" t="str">
        <f>D348</f>
        <v>7950000900</v>
      </c>
      <c r="E349" s="62" t="s">
        <v>49</v>
      </c>
      <c r="F349" s="62" t="s">
        <v>122</v>
      </c>
      <c r="G349" s="120">
        <v>106</v>
      </c>
      <c r="H349" s="119"/>
    </row>
    <row r="350" spans="1:8" ht="12.75" hidden="1" customHeight="1">
      <c r="A350" s="36" t="s">
        <v>123</v>
      </c>
      <c r="B350" s="33">
        <v>990</v>
      </c>
      <c r="C350" s="62" t="s">
        <v>92</v>
      </c>
      <c r="D350" s="62" t="str">
        <f>D347</f>
        <v>7950000900</v>
      </c>
      <c r="E350" s="62" t="s">
        <v>49</v>
      </c>
      <c r="F350" s="62" t="s">
        <v>124</v>
      </c>
      <c r="G350" s="120"/>
      <c r="H350" s="119"/>
    </row>
    <row r="351" spans="1:8" ht="12.75" customHeight="1">
      <c r="A351" s="36" t="s">
        <v>127</v>
      </c>
      <c r="B351" s="33">
        <v>990</v>
      </c>
      <c r="C351" s="62" t="s">
        <v>92</v>
      </c>
      <c r="D351" s="62" t="str">
        <f>D348</f>
        <v>7950000900</v>
      </c>
      <c r="E351" s="62" t="s">
        <v>49</v>
      </c>
      <c r="F351" s="62" t="s">
        <v>126</v>
      </c>
      <c r="G351" s="120">
        <v>16</v>
      </c>
      <c r="H351" s="119"/>
    </row>
    <row r="352" spans="1:8" s="7" customFormat="1" ht="24.75" customHeight="1">
      <c r="A352" s="58" t="s">
        <v>94</v>
      </c>
      <c r="B352" s="19">
        <v>990</v>
      </c>
      <c r="C352" s="70" t="s">
        <v>95</v>
      </c>
      <c r="D352" s="64"/>
      <c r="E352" s="64"/>
      <c r="F352" s="64"/>
      <c r="G352" s="59">
        <f>G353+G359</f>
        <v>496.1</v>
      </c>
    </row>
    <row r="353" spans="1:8" s="78" customFormat="1" ht="18.75" customHeight="1">
      <c r="A353" s="20" t="s">
        <v>434</v>
      </c>
      <c r="B353" s="21">
        <v>990</v>
      </c>
      <c r="C353" s="52" t="s">
        <v>134</v>
      </c>
      <c r="D353" s="65"/>
      <c r="E353" s="65"/>
      <c r="F353" s="65"/>
      <c r="G353" s="54">
        <f>G354</f>
        <v>496.1</v>
      </c>
    </row>
    <row r="354" spans="1:8" s="95" customFormat="1" ht="189.6" customHeight="1">
      <c r="A354" s="260" t="s">
        <v>29</v>
      </c>
      <c r="B354" s="26">
        <v>990</v>
      </c>
      <c r="C354" s="23" t="s">
        <v>134</v>
      </c>
      <c r="D354" s="60" t="s">
        <v>361</v>
      </c>
      <c r="E354" s="60"/>
      <c r="F354" s="60"/>
      <c r="G354" s="28">
        <f>G355</f>
        <v>496.1</v>
      </c>
    </row>
    <row r="355" spans="1:8" s="5" customFormat="1" ht="23.25" customHeight="1">
      <c r="A355" s="44" t="s">
        <v>158</v>
      </c>
      <c r="B355" s="33">
        <v>990</v>
      </c>
      <c r="C355" s="34" t="s">
        <v>134</v>
      </c>
      <c r="D355" s="62" t="str">
        <f>D354</f>
        <v>5050000100</v>
      </c>
      <c r="E355" s="62" t="s">
        <v>125</v>
      </c>
      <c r="F355" s="62"/>
      <c r="G355" s="35">
        <f>G356</f>
        <v>496.1</v>
      </c>
    </row>
    <row r="356" spans="1:8" s="5" customFormat="1" ht="25.5" customHeight="1">
      <c r="A356" s="44" t="s">
        <v>151</v>
      </c>
      <c r="B356" s="33">
        <v>990</v>
      </c>
      <c r="C356" s="34" t="s">
        <v>134</v>
      </c>
      <c r="D356" s="62" t="str">
        <f>D355</f>
        <v>5050000100</v>
      </c>
      <c r="E356" s="62" t="s">
        <v>130</v>
      </c>
      <c r="F356" s="62"/>
      <c r="G356" s="35">
        <f>G357</f>
        <v>496.1</v>
      </c>
    </row>
    <row r="357" spans="1:8" s="5" customFormat="1" ht="18" customHeight="1">
      <c r="A357" s="44" t="s">
        <v>150</v>
      </c>
      <c r="B357" s="33">
        <v>990</v>
      </c>
      <c r="C357" s="34" t="s">
        <v>134</v>
      </c>
      <c r="D357" s="62" t="str">
        <f>D356</f>
        <v>5050000100</v>
      </c>
      <c r="E357" s="62" t="s">
        <v>139</v>
      </c>
      <c r="F357" s="62"/>
      <c r="G357" s="35">
        <f>G358</f>
        <v>496.1</v>
      </c>
    </row>
    <row r="358" spans="1:8" s="5" customFormat="1" ht="33.75" customHeight="1">
      <c r="A358" s="36" t="s">
        <v>136</v>
      </c>
      <c r="B358" s="33">
        <v>990</v>
      </c>
      <c r="C358" s="34" t="s">
        <v>134</v>
      </c>
      <c r="D358" s="62" t="str">
        <f>D357</f>
        <v>5050000100</v>
      </c>
      <c r="E358" s="62" t="s">
        <v>139</v>
      </c>
      <c r="F358" s="62" t="s">
        <v>135</v>
      </c>
      <c r="G358" s="121">
        <v>496.1</v>
      </c>
    </row>
    <row r="359" spans="1:8" s="78" customFormat="1" ht="15" hidden="1" customHeight="1">
      <c r="A359" s="20" t="s">
        <v>374</v>
      </c>
      <c r="B359" s="21">
        <v>990</v>
      </c>
      <c r="C359" s="52" t="s">
        <v>375</v>
      </c>
      <c r="D359" s="65"/>
      <c r="E359" s="66"/>
      <c r="F359" s="66"/>
      <c r="G359" s="54">
        <f>G360</f>
        <v>0</v>
      </c>
      <c r="H359" s="112"/>
    </row>
    <row r="360" spans="1:8" ht="73.5" hidden="1" customHeight="1">
      <c r="A360" s="69" t="s">
        <v>376</v>
      </c>
      <c r="B360" s="26">
        <v>990</v>
      </c>
      <c r="C360" s="23" t="s">
        <v>375</v>
      </c>
      <c r="D360" s="60" t="s">
        <v>380</v>
      </c>
      <c r="E360" s="61"/>
      <c r="F360" s="61"/>
      <c r="G360" s="28">
        <f>G361</f>
        <v>0</v>
      </c>
      <c r="H360" s="15"/>
    </row>
    <row r="361" spans="1:8" s="4" customFormat="1" ht="20.25" hidden="1" customHeight="1">
      <c r="A361" s="44" t="s">
        <v>158</v>
      </c>
      <c r="B361" s="33">
        <v>990</v>
      </c>
      <c r="C361" s="34" t="s">
        <v>375</v>
      </c>
      <c r="D361" s="62" t="s">
        <v>380</v>
      </c>
      <c r="E361" s="62" t="s">
        <v>125</v>
      </c>
      <c r="F361" s="62"/>
      <c r="G361" s="35">
        <f>G362</f>
        <v>0</v>
      </c>
      <c r="H361" s="114"/>
    </row>
    <row r="362" spans="1:8" s="4" customFormat="1" ht="26.25" hidden="1" customHeight="1">
      <c r="A362" s="44" t="s">
        <v>151</v>
      </c>
      <c r="B362" s="33">
        <v>990</v>
      </c>
      <c r="C362" s="34" t="s">
        <v>375</v>
      </c>
      <c r="D362" s="62" t="s">
        <v>380</v>
      </c>
      <c r="E362" s="62" t="s">
        <v>130</v>
      </c>
      <c r="F362" s="62"/>
      <c r="G362" s="35">
        <f>G363</f>
        <v>0</v>
      </c>
      <c r="H362" s="114"/>
    </row>
    <row r="363" spans="1:8" s="4" customFormat="1" ht="28.5" hidden="1" customHeight="1">
      <c r="A363" s="44" t="s">
        <v>381</v>
      </c>
      <c r="B363" s="33">
        <v>990</v>
      </c>
      <c r="C363" s="34" t="s">
        <v>375</v>
      </c>
      <c r="D363" s="62" t="s">
        <v>380</v>
      </c>
      <c r="E363" s="62" t="s">
        <v>377</v>
      </c>
      <c r="F363" s="62"/>
      <c r="G363" s="35">
        <f>G364</f>
        <v>0</v>
      </c>
      <c r="H363" s="114"/>
    </row>
    <row r="364" spans="1:8" s="4" customFormat="1" ht="18.75" hidden="1" customHeight="1">
      <c r="A364" s="36" t="s">
        <v>378</v>
      </c>
      <c r="B364" s="33">
        <v>990</v>
      </c>
      <c r="C364" s="34" t="s">
        <v>375</v>
      </c>
      <c r="D364" s="62" t="s">
        <v>380</v>
      </c>
      <c r="E364" s="62" t="s">
        <v>377</v>
      </c>
      <c r="F364" s="62" t="s">
        <v>379</v>
      </c>
      <c r="G364" s="121"/>
      <c r="H364" s="114"/>
    </row>
    <row r="365" spans="1:8" ht="18" customHeight="1">
      <c r="A365" s="58" t="s">
        <v>96</v>
      </c>
      <c r="B365" s="19">
        <v>990</v>
      </c>
      <c r="C365" s="70" t="s">
        <v>97</v>
      </c>
      <c r="D365" s="64"/>
      <c r="E365" s="64"/>
      <c r="F365" s="64"/>
      <c r="G365" s="59">
        <f>G366</f>
        <v>1348.3</v>
      </c>
      <c r="H365" s="15"/>
    </row>
    <row r="366" spans="1:8" s="78" customFormat="1" ht="15.75" customHeight="1">
      <c r="A366" s="20" t="s">
        <v>98</v>
      </c>
      <c r="B366" s="21">
        <v>990</v>
      </c>
      <c r="C366" s="52" t="s">
        <v>99</v>
      </c>
      <c r="D366" s="111"/>
      <c r="E366" s="66"/>
      <c r="F366" s="66"/>
      <c r="G366" s="54">
        <f>G367</f>
        <v>1348.3</v>
      </c>
      <c r="H366" s="112"/>
    </row>
    <row r="367" spans="1:8" s="79" customFormat="1" ht="112.8" customHeight="1">
      <c r="A367" s="260" t="s">
        <v>30</v>
      </c>
      <c r="B367" s="26">
        <v>990</v>
      </c>
      <c r="C367" s="23" t="s">
        <v>99</v>
      </c>
      <c r="D367" s="60" t="s">
        <v>5</v>
      </c>
      <c r="E367" s="61"/>
      <c r="F367" s="61"/>
      <c r="G367" s="28">
        <f>G368</f>
        <v>1348.3</v>
      </c>
      <c r="H367" s="113"/>
    </row>
    <row r="368" spans="1:8" s="4" customFormat="1" ht="24.75" customHeight="1">
      <c r="A368" s="36" t="s">
        <v>137</v>
      </c>
      <c r="B368" s="33">
        <v>990</v>
      </c>
      <c r="C368" s="34" t="s">
        <v>99</v>
      </c>
      <c r="D368" s="62" t="str">
        <f>D367</f>
        <v>4870000100</v>
      </c>
      <c r="E368" s="34" t="s">
        <v>107</v>
      </c>
      <c r="F368" s="62"/>
      <c r="G368" s="35">
        <f>G369</f>
        <v>1348.3</v>
      </c>
      <c r="H368" s="114"/>
    </row>
    <row r="369" spans="1:8" s="4" customFormat="1" ht="36.75" customHeight="1">
      <c r="A369" s="36" t="s">
        <v>144</v>
      </c>
      <c r="B369" s="33">
        <v>990</v>
      </c>
      <c r="C369" s="34" t="s">
        <v>99</v>
      </c>
      <c r="D369" s="62" t="str">
        <f>D368</f>
        <v>4870000100</v>
      </c>
      <c r="E369" s="34" t="s">
        <v>128</v>
      </c>
      <c r="F369" s="62"/>
      <c r="G369" s="35">
        <f>G370</f>
        <v>1348.3</v>
      </c>
      <c r="H369" s="114"/>
    </row>
    <row r="370" spans="1:8" s="4" customFormat="1" ht="38.25" customHeight="1">
      <c r="A370" s="36" t="s">
        <v>156</v>
      </c>
      <c r="B370" s="33">
        <v>990</v>
      </c>
      <c r="C370" s="62" t="s">
        <v>99</v>
      </c>
      <c r="D370" s="62" t="str">
        <f>D369</f>
        <v>4870000100</v>
      </c>
      <c r="E370" s="62" t="s">
        <v>49</v>
      </c>
      <c r="F370" s="62"/>
      <c r="G370" s="35">
        <f>G371+G372+G373</f>
        <v>1348.3</v>
      </c>
      <c r="H370" s="114"/>
    </row>
    <row r="371" spans="1:8" s="4" customFormat="1" ht="17.25" customHeight="1">
      <c r="A371" s="36" t="s">
        <v>287</v>
      </c>
      <c r="B371" s="33">
        <v>990</v>
      </c>
      <c r="C371" s="62" t="s">
        <v>99</v>
      </c>
      <c r="D371" s="62" t="str">
        <f>D370</f>
        <v>4870000100</v>
      </c>
      <c r="E371" s="62" t="s">
        <v>49</v>
      </c>
      <c r="F371" s="62" t="s">
        <v>288</v>
      </c>
      <c r="G371" s="121">
        <v>96</v>
      </c>
      <c r="H371" s="114"/>
    </row>
    <row r="372" spans="1:8" s="4" customFormat="1" ht="17.25" customHeight="1">
      <c r="A372" s="36" t="s">
        <v>121</v>
      </c>
      <c r="B372" s="33">
        <v>990</v>
      </c>
      <c r="C372" s="62" t="s">
        <v>99</v>
      </c>
      <c r="D372" s="62" t="str">
        <f>D370</f>
        <v>4870000100</v>
      </c>
      <c r="E372" s="62" t="s">
        <v>49</v>
      </c>
      <c r="F372" s="62" t="s">
        <v>122</v>
      </c>
      <c r="G372" s="121">
        <v>1202.3</v>
      </c>
      <c r="H372" s="114"/>
    </row>
    <row r="373" spans="1:8" s="4" customFormat="1" ht="12.75" customHeight="1">
      <c r="A373" s="36" t="s">
        <v>123</v>
      </c>
      <c r="B373" s="33">
        <v>990</v>
      </c>
      <c r="C373" s="62" t="s">
        <v>99</v>
      </c>
      <c r="D373" s="62" t="str">
        <f>D371</f>
        <v>4870000100</v>
      </c>
      <c r="E373" s="62" t="s">
        <v>49</v>
      </c>
      <c r="F373" s="62" t="s">
        <v>124</v>
      </c>
      <c r="G373" s="121">
        <v>50</v>
      </c>
      <c r="H373" s="114"/>
    </row>
    <row r="374" spans="1:8" ht="24.75" customHeight="1">
      <c r="A374" s="58" t="s">
        <v>100</v>
      </c>
      <c r="B374" s="19">
        <v>990</v>
      </c>
      <c r="C374" s="64" t="s">
        <v>101</v>
      </c>
      <c r="D374" s="64"/>
      <c r="E374" s="72"/>
      <c r="F374" s="72"/>
      <c r="G374" s="59">
        <f t="shared" ref="G374:G379" si="12">G375</f>
        <v>74</v>
      </c>
      <c r="H374" s="15"/>
    </row>
    <row r="375" spans="1:8" ht="27.75" customHeight="1">
      <c r="A375" s="20" t="s">
        <v>102</v>
      </c>
      <c r="B375" s="21">
        <v>990</v>
      </c>
      <c r="C375" s="65" t="s">
        <v>103</v>
      </c>
      <c r="D375" s="65"/>
      <c r="E375" s="66"/>
      <c r="F375" s="66"/>
      <c r="G375" s="54">
        <f t="shared" si="12"/>
        <v>74</v>
      </c>
      <c r="H375" s="15"/>
    </row>
    <row r="376" spans="1:8" ht="54.75" customHeight="1">
      <c r="A376" s="69" t="s">
        <v>31</v>
      </c>
      <c r="B376" s="26">
        <v>990</v>
      </c>
      <c r="C376" s="68" t="s">
        <v>103</v>
      </c>
      <c r="D376" s="60" t="s">
        <v>6</v>
      </c>
      <c r="E376" s="61"/>
      <c r="F376" s="61"/>
      <c r="G376" s="28">
        <f t="shared" si="12"/>
        <v>74</v>
      </c>
      <c r="H376" s="15"/>
    </row>
    <row r="377" spans="1:8" s="4" customFormat="1" ht="25.5" customHeight="1">
      <c r="A377" s="36" t="s">
        <v>137</v>
      </c>
      <c r="B377" s="33">
        <v>990</v>
      </c>
      <c r="C377" s="62" t="s">
        <v>103</v>
      </c>
      <c r="D377" s="62" t="str">
        <f>D376</f>
        <v>4570000300</v>
      </c>
      <c r="E377" s="34" t="s">
        <v>107</v>
      </c>
      <c r="F377" s="71"/>
      <c r="G377" s="55">
        <f t="shared" si="12"/>
        <v>74</v>
      </c>
    </row>
    <row r="378" spans="1:8" s="4" customFormat="1" ht="35.25" customHeight="1">
      <c r="A378" s="36" t="s">
        <v>144</v>
      </c>
      <c r="B378" s="33">
        <v>990</v>
      </c>
      <c r="C378" s="62" t="s">
        <v>103</v>
      </c>
      <c r="D378" s="62" t="str">
        <f>D377</f>
        <v>4570000300</v>
      </c>
      <c r="E378" s="34" t="s">
        <v>128</v>
      </c>
      <c r="F378" s="71"/>
      <c r="G378" s="55">
        <f t="shared" si="12"/>
        <v>74</v>
      </c>
    </row>
    <row r="379" spans="1:8" s="4" customFormat="1" ht="35.25" customHeight="1">
      <c r="A379" s="36" t="s">
        <v>156</v>
      </c>
      <c r="B379" s="33">
        <v>990</v>
      </c>
      <c r="C379" s="62" t="s">
        <v>103</v>
      </c>
      <c r="D379" s="62" t="str">
        <f>D378</f>
        <v>4570000300</v>
      </c>
      <c r="E379" s="62" t="s">
        <v>49</v>
      </c>
      <c r="F379" s="62"/>
      <c r="G379" s="35">
        <f t="shared" si="12"/>
        <v>74</v>
      </c>
    </row>
    <row r="380" spans="1:8" s="4" customFormat="1" ht="12">
      <c r="A380" s="44" t="s">
        <v>121</v>
      </c>
      <c r="B380" s="33">
        <v>990</v>
      </c>
      <c r="C380" s="62" t="s">
        <v>103</v>
      </c>
      <c r="D380" s="62" t="str">
        <f>D379</f>
        <v>4570000300</v>
      </c>
      <c r="E380" s="62" t="s">
        <v>49</v>
      </c>
      <c r="F380" s="62" t="s">
        <v>122</v>
      </c>
      <c r="G380" s="121">
        <v>74</v>
      </c>
    </row>
    <row r="381" spans="1:8" ht="21.75" customHeight="1">
      <c r="A381" s="58" t="s">
        <v>104</v>
      </c>
      <c r="B381" s="19"/>
      <c r="C381" s="73"/>
      <c r="D381" s="73"/>
      <c r="E381" s="74"/>
      <c r="F381" s="74"/>
      <c r="G381" s="59">
        <f>G9+G58</f>
        <v>27700</v>
      </c>
    </row>
    <row r="382" spans="1:8" ht="3.75" customHeight="1">
      <c r="A382" s="75"/>
      <c r="B382" s="75"/>
      <c r="C382" s="76"/>
      <c r="D382" s="76"/>
      <c r="E382" s="76"/>
      <c r="F382" s="76"/>
      <c r="G382" s="77"/>
    </row>
    <row r="383" spans="1:8" ht="33" customHeight="1">
      <c r="A383" s="405"/>
      <c r="B383" s="405"/>
      <c r="C383" s="405"/>
      <c r="D383" s="405"/>
      <c r="E383" s="405"/>
      <c r="F383" s="405"/>
      <c r="G383" s="405"/>
    </row>
    <row r="384" spans="1:8" ht="13.5" customHeight="1">
      <c r="A384" s="397" t="s">
        <v>110</v>
      </c>
      <c r="B384" s="397"/>
      <c r="C384" s="397"/>
      <c r="D384" s="397"/>
      <c r="E384" s="397"/>
      <c r="F384" s="397"/>
      <c r="G384" s="397"/>
    </row>
  </sheetData>
  <mergeCells count="13">
    <mergeCell ref="A1:G1"/>
    <mergeCell ref="A6:G6"/>
    <mergeCell ref="A2:G2"/>
    <mergeCell ref="A3:G5"/>
    <mergeCell ref="A384:G384"/>
    <mergeCell ref="A7:A8"/>
    <mergeCell ref="B7:B8"/>
    <mergeCell ref="C7:C8"/>
    <mergeCell ref="G7:G8"/>
    <mergeCell ref="D7:D8"/>
    <mergeCell ref="E7:E8"/>
    <mergeCell ref="A383:G383"/>
    <mergeCell ref="F7:F8"/>
  </mergeCells>
  <phoneticPr fontId="5" type="noConversion"/>
  <printOptions horizontalCentered="1"/>
  <pageMargins left="0.74803149606299213" right="0.39370078740157483" top="0.62992125984251968" bottom="0.62992125984251968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9"/>
  <sheetViews>
    <sheetView tabSelected="1" view="pageBreakPreview" topLeftCell="B1" zoomScaleNormal="85" zoomScaleSheetLayoutView="100" workbookViewId="0">
      <selection activeCell="A2" sqref="A2:I2"/>
    </sheetView>
  </sheetViews>
  <sheetFormatPr defaultColWidth="9.109375" defaultRowHeight="10.199999999999999"/>
  <cols>
    <col min="1" max="1" width="39.44140625" style="177" hidden="1" customWidth="1"/>
    <col min="2" max="2" width="6.44140625" style="177" customWidth="1"/>
    <col min="3" max="3" width="12.109375" style="125" customWidth="1"/>
    <col min="4" max="4" width="14.6640625" style="125" customWidth="1"/>
    <col min="5" max="5" width="8.5546875" style="125" customWidth="1"/>
    <col min="6" max="6" width="46.5546875" style="125" customWidth="1"/>
    <col min="7" max="7" width="12.6640625" style="178" customWidth="1"/>
    <col min="8" max="8" width="12.21875" style="125" customWidth="1"/>
    <col min="9" max="9" width="12.44140625" style="125" customWidth="1"/>
    <col min="10" max="16384" width="9.109375" style="125"/>
  </cols>
  <sheetData>
    <row r="1" spans="1:9" ht="42" customHeight="1">
      <c r="A1" s="408" t="s">
        <v>477</v>
      </c>
      <c r="B1" s="408"/>
      <c r="C1" s="408"/>
      <c r="D1" s="408"/>
      <c r="E1" s="408"/>
      <c r="F1" s="408"/>
      <c r="G1" s="408"/>
      <c r="H1" s="408"/>
      <c r="I1" s="408"/>
    </row>
    <row r="2" spans="1:9" ht="18" customHeight="1">
      <c r="A2" s="409"/>
      <c r="B2" s="409"/>
      <c r="C2" s="409"/>
      <c r="D2" s="409"/>
      <c r="E2" s="409"/>
      <c r="F2" s="409"/>
      <c r="G2" s="409"/>
      <c r="H2" s="409"/>
      <c r="I2" s="409"/>
    </row>
    <row r="3" spans="1:9" ht="64.5" customHeight="1">
      <c r="A3" s="407" t="s">
        <v>439</v>
      </c>
      <c r="B3" s="407"/>
      <c r="C3" s="407"/>
      <c r="D3" s="407"/>
      <c r="E3" s="407"/>
      <c r="F3" s="407"/>
      <c r="G3" s="407"/>
      <c r="H3" s="407"/>
      <c r="I3" s="407"/>
    </row>
    <row r="4" spans="1:9" ht="14.1" customHeight="1">
      <c r="A4" s="411" t="s">
        <v>35</v>
      </c>
      <c r="B4" s="412" t="s">
        <v>36</v>
      </c>
      <c r="C4" s="412" t="s">
        <v>37</v>
      </c>
      <c r="D4" s="412" t="s">
        <v>164</v>
      </c>
      <c r="E4" s="412" t="s">
        <v>165</v>
      </c>
      <c r="F4" s="411" t="s">
        <v>35</v>
      </c>
      <c r="G4" s="406" t="s">
        <v>474</v>
      </c>
      <c r="H4" s="406" t="s">
        <v>440</v>
      </c>
      <c r="I4" s="406" t="s">
        <v>436</v>
      </c>
    </row>
    <row r="5" spans="1:9" ht="30.75" customHeight="1">
      <c r="A5" s="411"/>
      <c r="B5" s="412"/>
      <c r="C5" s="412"/>
      <c r="D5" s="412"/>
      <c r="E5" s="412"/>
      <c r="F5" s="411"/>
      <c r="G5" s="406"/>
      <c r="H5" s="406"/>
      <c r="I5" s="406"/>
    </row>
    <row r="6" spans="1:9" s="160" customFormat="1" ht="47.25" customHeight="1">
      <c r="A6" s="161" t="str">
        <f>расходы2017!A9</f>
        <v xml:space="preserve">МУНИЦИПАЛЬНЫЙ  СОВЕТ МУНИЦИПАЛЬНОГО ОБРАЗОВАНИЯ </v>
      </c>
      <c r="B6" s="179">
        <v>895</v>
      </c>
      <c r="C6" s="277"/>
      <c r="D6" s="278"/>
      <c r="E6" s="279"/>
      <c r="F6" s="161" t="str">
        <f>A6</f>
        <v xml:space="preserve">МУНИЦИПАЛЬНЫЙ  СОВЕТ МУНИЦИПАЛЬНОГО ОБРАЗОВАНИЯ </v>
      </c>
      <c r="G6" s="162">
        <f>расходы2017!G9</f>
        <v>2256.1000000000004</v>
      </c>
      <c r="H6" s="327">
        <f>H7</f>
        <v>2207.5</v>
      </c>
      <c r="I6" s="306">
        <f>H6/G6*100</f>
        <v>97.845840166659258</v>
      </c>
    </row>
    <row r="7" spans="1:9" s="128" customFormat="1" ht="15.75" customHeight="1">
      <c r="A7" s="127" t="s">
        <v>39</v>
      </c>
      <c r="B7" s="154">
        <v>895</v>
      </c>
      <c r="C7" s="144" t="s">
        <v>40</v>
      </c>
      <c r="D7" s="268"/>
      <c r="E7" s="187"/>
      <c r="F7" s="127" t="s">
        <v>39</v>
      </c>
      <c r="G7" s="149">
        <f>G8+G12+G23</f>
        <v>2256.1000000000004</v>
      </c>
      <c r="H7" s="338">
        <f>H8+H12</f>
        <v>2207.5</v>
      </c>
      <c r="I7" s="306">
        <f t="shared" ref="I7:I70" si="0">H7/G7*100</f>
        <v>97.845840166659258</v>
      </c>
    </row>
    <row r="8" spans="1:9" s="129" customFormat="1" ht="45.75" customHeight="1">
      <c r="A8" s="280" t="s">
        <v>41</v>
      </c>
      <c r="B8" s="180">
        <v>895</v>
      </c>
      <c r="C8" s="180" t="s">
        <v>42</v>
      </c>
      <c r="D8" s="268"/>
      <c r="E8" s="130"/>
      <c r="F8" s="280" t="s">
        <v>41</v>
      </c>
      <c r="G8" s="117">
        <f t="shared" ref="G8:H10" si="1">G9</f>
        <v>1170.3</v>
      </c>
      <c r="H8" s="341">
        <f t="shared" si="1"/>
        <v>1169.5999999999999</v>
      </c>
      <c r="I8" s="306">
        <f t="shared" si="0"/>
        <v>99.940186277022974</v>
      </c>
    </row>
    <row r="9" spans="1:9" s="132" customFormat="1" ht="20.25" customHeight="1">
      <c r="A9" s="122" t="s">
        <v>304</v>
      </c>
      <c r="B9" s="156">
        <v>895</v>
      </c>
      <c r="C9" s="123" t="s">
        <v>42</v>
      </c>
      <c r="D9" s="123" t="str">
        <f>расходы2017!D12</f>
        <v>0020000100</v>
      </c>
      <c r="E9" s="130"/>
      <c r="F9" s="122" t="s">
        <v>304</v>
      </c>
      <c r="G9" s="131">
        <f t="shared" si="1"/>
        <v>1170.3</v>
      </c>
      <c r="H9" s="382">
        <f t="shared" si="1"/>
        <v>1169.5999999999999</v>
      </c>
      <c r="I9" s="306">
        <f t="shared" si="0"/>
        <v>99.940186277022974</v>
      </c>
    </row>
    <row r="10" spans="1:9" s="132" customFormat="1" ht="60.75" customHeight="1">
      <c r="A10" s="133" t="s">
        <v>148</v>
      </c>
      <c r="B10" s="155">
        <v>895</v>
      </c>
      <c r="C10" s="134" t="s">
        <v>42</v>
      </c>
      <c r="D10" s="134" t="str">
        <f>D9</f>
        <v>0020000100</v>
      </c>
      <c r="E10" s="135" t="s">
        <v>147</v>
      </c>
      <c r="F10" s="133" t="s">
        <v>148</v>
      </c>
      <c r="G10" s="136">
        <f t="shared" si="1"/>
        <v>1170.3</v>
      </c>
      <c r="H10" s="333">
        <f t="shared" si="1"/>
        <v>1169.5999999999999</v>
      </c>
      <c r="I10" s="306">
        <f t="shared" si="0"/>
        <v>99.940186277022974</v>
      </c>
    </row>
    <row r="11" spans="1:9" s="132" customFormat="1" ht="31.5" customHeight="1">
      <c r="A11" s="133" t="s">
        <v>162</v>
      </c>
      <c r="B11" s="155">
        <v>895</v>
      </c>
      <c r="C11" s="134" t="s">
        <v>42</v>
      </c>
      <c r="D11" s="134" t="str">
        <f>D10</f>
        <v>0020000100</v>
      </c>
      <c r="E11" s="134" t="s">
        <v>141</v>
      </c>
      <c r="F11" s="133" t="s">
        <v>162</v>
      </c>
      <c r="G11" s="136">
        <f>расходы2017!G14</f>
        <v>1170.3</v>
      </c>
      <c r="H11" s="333">
        <v>1169.5999999999999</v>
      </c>
      <c r="I11" s="306">
        <f t="shared" si="0"/>
        <v>99.940186277022974</v>
      </c>
    </row>
    <row r="12" spans="1:9" s="129" customFormat="1" ht="63.75" customHeight="1">
      <c r="A12" s="115" t="s">
        <v>44</v>
      </c>
      <c r="B12" s="180">
        <v>895</v>
      </c>
      <c r="C12" s="180" t="s">
        <v>45</v>
      </c>
      <c r="D12" s="269"/>
      <c r="E12" s="116"/>
      <c r="F12" s="115" t="s">
        <v>44</v>
      </c>
      <c r="G12" s="117">
        <f>G13+G16</f>
        <v>1085.8000000000002</v>
      </c>
      <c r="H12" s="341">
        <v>1037.9000000000001</v>
      </c>
      <c r="I12" s="306">
        <f t="shared" si="0"/>
        <v>95.588506170565481</v>
      </c>
    </row>
    <row r="13" spans="1:9" s="129" customFormat="1" ht="27.75" customHeight="1">
      <c r="A13" s="122" t="s">
        <v>32</v>
      </c>
      <c r="B13" s="156">
        <v>895</v>
      </c>
      <c r="C13" s="123" t="s">
        <v>45</v>
      </c>
      <c r="D13" s="123" t="str">
        <f>расходы2017!D20</f>
        <v>0020000300</v>
      </c>
      <c r="E13" s="130"/>
      <c r="F13" s="122" t="s">
        <v>32</v>
      </c>
      <c r="G13" s="117">
        <f>G14</f>
        <v>140.4</v>
      </c>
      <c r="H13" s="341">
        <f>H14</f>
        <v>140.4</v>
      </c>
      <c r="I13" s="306">
        <f t="shared" si="0"/>
        <v>100</v>
      </c>
    </row>
    <row r="14" spans="1:9" s="129" customFormat="1" ht="69.75" customHeight="1">
      <c r="A14" s="36" t="s">
        <v>148</v>
      </c>
      <c r="B14" s="155">
        <v>895</v>
      </c>
      <c r="C14" s="134" t="s">
        <v>45</v>
      </c>
      <c r="D14" s="134" t="str">
        <f>D13</f>
        <v>0020000300</v>
      </c>
      <c r="E14" s="134" t="s">
        <v>147</v>
      </c>
      <c r="F14" s="36" t="s">
        <v>148</v>
      </c>
      <c r="G14" s="136">
        <f>G15</f>
        <v>140.4</v>
      </c>
      <c r="H14" s="329">
        <f>H15</f>
        <v>140.4</v>
      </c>
      <c r="I14" s="306">
        <f t="shared" si="0"/>
        <v>100</v>
      </c>
    </row>
    <row r="15" spans="1:9" s="129" customFormat="1" ht="30.75" customHeight="1">
      <c r="A15" s="36" t="s">
        <v>162</v>
      </c>
      <c r="B15" s="155">
        <v>895</v>
      </c>
      <c r="C15" s="134" t="s">
        <v>45</v>
      </c>
      <c r="D15" s="134" t="str">
        <f>D14</f>
        <v>0020000300</v>
      </c>
      <c r="E15" s="134" t="s">
        <v>141</v>
      </c>
      <c r="F15" s="36" t="s">
        <v>162</v>
      </c>
      <c r="G15" s="136">
        <f>расходы2017!G24</f>
        <v>140.4</v>
      </c>
      <c r="H15" s="329">
        <v>140.4</v>
      </c>
      <c r="I15" s="306">
        <f t="shared" si="0"/>
        <v>100</v>
      </c>
    </row>
    <row r="16" spans="1:9" ht="30" customHeight="1">
      <c r="A16" s="122" t="s">
        <v>46</v>
      </c>
      <c r="B16" s="156">
        <v>895</v>
      </c>
      <c r="C16" s="123" t="s">
        <v>45</v>
      </c>
      <c r="D16" s="123" t="str">
        <f>расходы2017!D25</f>
        <v>0020000400</v>
      </c>
      <c r="E16" s="130"/>
      <c r="F16" s="122" t="s">
        <v>46</v>
      </c>
      <c r="G16" s="117">
        <f>G19+G27+G17</f>
        <v>945.40000000000009</v>
      </c>
      <c r="H16" s="341">
        <v>897.5</v>
      </c>
      <c r="I16" s="306">
        <f t="shared" si="0"/>
        <v>94.933361540088839</v>
      </c>
    </row>
    <row r="17" spans="1:9" ht="66.599999999999994" customHeight="1">
      <c r="A17" s="36" t="s">
        <v>148</v>
      </c>
      <c r="B17" s="155">
        <v>895</v>
      </c>
      <c r="C17" s="134" t="s">
        <v>45</v>
      </c>
      <c r="D17" s="134" t="str">
        <f>D16</f>
        <v>0020000400</v>
      </c>
      <c r="E17" s="134" t="s">
        <v>147</v>
      </c>
      <c r="F17" s="36" t="s">
        <v>148</v>
      </c>
      <c r="G17" s="136">
        <f>G18</f>
        <v>595.20000000000005</v>
      </c>
      <c r="H17" s="333">
        <f>H18</f>
        <v>595.20000000000005</v>
      </c>
      <c r="I17" s="306">
        <f t="shared" si="0"/>
        <v>100</v>
      </c>
    </row>
    <row r="18" spans="1:9" ht="30" customHeight="1">
      <c r="A18" s="36" t="s">
        <v>162</v>
      </c>
      <c r="B18" s="155">
        <v>895</v>
      </c>
      <c r="C18" s="134" t="s">
        <v>45</v>
      </c>
      <c r="D18" s="134" t="str">
        <f>D17</f>
        <v>0020000400</v>
      </c>
      <c r="E18" s="134" t="s">
        <v>141</v>
      </c>
      <c r="F18" s="36" t="s">
        <v>162</v>
      </c>
      <c r="G18" s="136">
        <f>расходы2017!G27</f>
        <v>595.20000000000005</v>
      </c>
      <c r="H18" s="333">
        <v>595.20000000000005</v>
      </c>
      <c r="I18" s="306">
        <f t="shared" si="0"/>
        <v>100</v>
      </c>
    </row>
    <row r="19" spans="1:9" s="138" customFormat="1" ht="24.75" customHeight="1">
      <c r="A19" s="133" t="s">
        <v>138</v>
      </c>
      <c r="B19" s="155">
        <v>895</v>
      </c>
      <c r="C19" s="134" t="s">
        <v>45</v>
      </c>
      <c r="D19" s="134" t="str">
        <f>D16</f>
        <v>0020000400</v>
      </c>
      <c r="E19" s="134" t="s">
        <v>107</v>
      </c>
      <c r="F19" s="133" t="s">
        <v>138</v>
      </c>
      <c r="G19" s="136">
        <f>G20</f>
        <v>349.5</v>
      </c>
      <c r="H19" s="333">
        <v>302.3</v>
      </c>
      <c r="I19" s="306">
        <f t="shared" si="0"/>
        <v>86.494992846924177</v>
      </c>
    </row>
    <row r="20" spans="1:9" s="138" customFormat="1" ht="39.75" customHeight="1">
      <c r="A20" s="133" t="s">
        <v>144</v>
      </c>
      <c r="B20" s="155">
        <v>895</v>
      </c>
      <c r="C20" s="134" t="s">
        <v>45</v>
      </c>
      <c r="D20" s="134" t="str">
        <f>D19</f>
        <v>0020000400</v>
      </c>
      <c r="E20" s="134" t="s">
        <v>128</v>
      </c>
      <c r="F20" s="133" t="s">
        <v>144</v>
      </c>
      <c r="G20" s="136">
        <f>расходы2017!G35</f>
        <v>349.5</v>
      </c>
      <c r="H20" s="333">
        <v>302.3</v>
      </c>
      <c r="I20" s="306">
        <f t="shared" si="0"/>
        <v>86.494992846924177</v>
      </c>
    </row>
    <row r="21" spans="1:9" s="138" customFormat="1" ht="19.5" customHeight="1">
      <c r="A21" s="133" t="s">
        <v>146</v>
      </c>
      <c r="B21" s="155">
        <v>895</v>
      </c>
      <c r="C21" s="134" t="s">
        <v>45</v>
      </c>
      <c r="D21" s="267" t="s">
        <v>303</v>
      </c>
      <c r="E21" s="134" t="s">
        <v>145</v>
      </c>
      <c r="F21" s="133" t="s">
        <v>146</v>
      </c>
      <c r="G21" s="136">
        <f>G22</f>
        <v>0.7</v>
      </c>
      <c r="H21" s="335">
        <v>0</v>
      </c>
      <c r="I21" s="306">
        <f t="shared" si="0"/>
        <v>0</v>
      </c>
    </row>
    <row r="22" spans="1:9" s="138" customFormat="1" ht="16.5" customHeight="1">
      <c r="A22" s="36" t="s">
        <v>140</v>
      </c>
      <c r="B22" s="155">
        <v>895</v>
      </c>
      <c r="C22" s="134" t="s">
        <v>45</v>
      </c>
      <c r="D22" s="255" t="s">
        <v>303</v>
      </c>
      <c r="E22" s="134" t="s">
        <v>108</v>
      </c>
      <c r="F22" s="36" t="s">
        <v>140</v>
      </c>
      <c r="G22" s="136">
        <f>расходы2017!G47</f>
        <v>0.7</v>
      </c>
      <c r="H22" s="335">
        <v>0</v>
      </c>
      <c r="I22" s="306">
        <f t="shared" si="0"/>
        <v>0</v>
      </c>
    </row>
    <row r="23" spans="1:9" s="181" customFormat="1" ht="20.25" hidden="1" customHeight="1">
      <c r="A23" s="115" t="s">
        <v>50</v>
      </c>
      <c r="B23" s="180">
        <v>895</v>
      </c>
      <c r="C23" s="137" t="s">
        <v>51</v>
      </c>
      <c r="D23" s="268"/>
      <c r="E23" s="116"/>
      <c r="F23" s="115" t="s">
        <v>50</v>
      </c>
      <c r="G23" s="117">
        <f>G24</f>
        <v>0</v>
      </c>
      <c r="H23" s="333"/>
      <c r="I23" s="306" t="e">
        <f t="shared" si="0"/>
        <v>#DIV/0!</v>
      </c>
    </row>
    <row r="24" spans="1:9" s="182" customFormat="1" ht="54" hidden="1" customHeight="1">
      <c r="A24" s="122" t="s">
        <v>52</v>
      </c>
      <c r="B24" s="156">
        <v>895</v>
      </c>
      <c r="C24" s="123" t="s">
        <v>51</v>
      </c>
      <c r="D24" s="123" t="str">
        <f>расходы2017!D53</f>
        <v>0020000400</v>
      </c>
      <c r="E24" s="130"/>
      <c r="F24" s="122" t="s">
        <v>52</v>
      </c>
      <c r="G24" s="124">
        <f>G25</f>
        <v>0</v>
      </c>
      <c r="H24" s="330"/>
      <c r="I24" s="306" t="e">
        <f t="shared" si="0"/>
        <v>#DIV/0!</v>
      </c>
    </row>
    <row r="25" spans="1:9" s="181" customFormat="1" ht="15.75" hidden="1" customHeight="1">
      <c r="A25" s="139" t="s">
        <v>146</v>
      </c>
      <c r="B25" s="155">
        <v>895</v>
      </c>
      <c r="C25" s="134" t="s">
        <v>51</v>
      </c>
      <c r="D25" s="134" t="str">
        <f>D24</f>
        <v>0020000400</v>
      </c>
      <c r="E25" s="116" t="s">
        <v>145</v>
      </c>
      <c r="F25" s="139" t="s">
        <v>146</v>
      </c>
      <c r="G25" s="136">
        <f>G26</f>
        <v>0</v>
      </c>
      <c r="H25" s="333"/>
      <c r="I25" s="306" t="e">
        <f t="shared" si="0"/>
        <v>#DIV/0!</v>
      </c>
    </row>
    <row r="26" spans="1:9" s="181" customFormat="1" ht="21" hidden="1" customHeight="1">
      <c r="A26" s="139" t="s">
        <v>140</v>
      </c>
      <c r="B26" s="155">
        <v>895</v>
      </c>
      <c r="C26" s="134" t="s">
        <v>51</v>
      </c>
      <c r="D26" s="134" t="str">
        <f>D25</f>
        <v>0020000400</v>
      </c>
      <c r="E26" s="116" t="s">
        <v>108</v>
      </c>
      <c r="F26" s="139" t="s">
        <v>140</v>
      </c>
      <c r="G26" s="136">
        <f>расходы2017!G55</f>
        <v>0</v>
      </c>
      <c r="H26" s="333"/>
      <c r="I26" s="306" t="e">
        <f t="shared" si="0"/>
        <v>#DIV/0!</v>
      </c>
    </row>
    <row r="27" spans="1:9" s="181" customFormat="1" ht="21" hidden="1" customHeight="1">
      <c r="A27" s="133" t="s">
        <v>146</v>
      </c>
      <c r="B27" s="155">
        <v>895</v>
      </c>
      <c r="C27" s="134" t="s">
        <v>45</v>
      </c>
      <c r="D27" s="134" t="str">
        <f>D26</f>
        <v>0020000400</v>
      </c>
      <c r="E27" s="134" t="s">
        <v>145</v>
      </c>
      <c r="F27" s="133" t="s">
        <v>146</v>
      </c>
      <c r="G27" s="136">
        <f>G28</f>
        <v>0.7</v>
      </c>
      <c r="H27" s="333"/>
      <c r="I27" s="306">
        <f t="shared" si="0"/>
        <v>0</v>
      </c>
    </row>
    <row r="28" spans="1:9" s="181" customFormat="1" ht="21" hidden="1" customHeight="1">
      <c r="A28" s="133" t="s">
        <v>140</v>
      </c>
      <c r="B28" s="155">
        <v>895</v>
      </c>
      <c r="C28" s="134" t="s">
        <v>45</v>
      </c>
      <c r="D28" s="134" t="str">
        <f>D27</f>
        <v>0020000400</v>
      </c>
      <c r="E28" s="134" t="s">
        <v>108</v>
      </c>
      <c r="F28" s="133" t="s">
        <v>140</v>
      </c>
      <c r="G28" s="136">
        <f>расходы2017!G47</f>
        <v>0.7</v>
      </c>
      <c r="H28" s="333"/>
      <c r="I28" s="306">
        <f t="shared" si="0"/>
        <v>0</v>
      </c>
    </row>
    <row r="29" spans="1:9" s="160" customFormat="1" ht="47.25" customHeight="1">
      <c r="A29" s="161" t="str">
        <f>расходы2017!A58</f>
        <v xml:space="preserve">МЕСТНАЯ АДМИНИСТРАЦИЯ МУНИЦИПАЛЬНОГО ОБРАЗОВАНИЯ </v>
      </c>
      <c r="B29" s="179">
        <v>990</v>
      </c>
      <c r="C29" s="186"/>
      <c r="D29" s="267"/>
      <c r="E29" s="186"/>
      <c r="F29" s="161" t="str">
        <f>A29</f>
        <v xml:space="preserve">МЕСТНАЯ АДМИНИСТРАЦИЯ МУНИЦИПАЛЬНОГО ОБРАЗОВАНИЯ </v>
      </c>
      <c r="G29" s="162">
        <f>G30+G85+G93+G106+G148+G153+G169+G177+G186+G191</f>
        <v>25443.899999999998</v>
      </c>
      <c r="H29" s="162">
        <f>H30+H85+H93+H106+H148+H153+H169+H177+H186+H191</f>
        <v>21896.899999999998</v>
      </c>
      <c r="I29" s="306">
        <f t="shared" si="0"/>
        <v>86.059527037914791</v>
      </c>
    </row>
    <row r="30" spans="1:9" s="128" customFormat="1" ht="23.25" customHeight="1">
      <c r="A30" s="127" t="s">
        <v>39</v>
      </c>
      <c r="B30" s="154">
        <v>990</v>
      </c>
      <c r="C30" s="144" t="s">
        <v>40</v>
      </c>
      <c r="D30" s="267"/>
      <c r="E30" s="187"/>
      <c r="F30" s="127" t="s">
        <v>39</v>
      </c>
      <c r="G30" s="117">
        <f>G31+G50+G54</f>
        <v>6792.9000000000005</v>
      </c>
      <c r="H30" s="117">
        <f>H31+H50+H54</f>
        <v>6507</v>
      </c>
      <c r="I30" s="306">
        <f t="shared" si="0"/>
        <v>95.791193746411679</v>
      </c>
    </row>
    <row r="31" spans="1:9" s="129" customFormat="1" ht="68.400000000000006" customHeight="1">
      <c r="A31" s="115" t="s">
        <v>55</v>
      </c>
      <c r="B31" s="180">
        <v>990</v>
      </c>
      <c r="C31" s="137" t="s">
        <v>56</v>
      </c>
      <c r="D31" s="267"/>
      <c r="E31" s="130"/>
      <c r="F31" s="115" t="s">
        <v>55</v>
      </c>
      <c r="G31" s="117">
        <f>G32+G35+G42+G45</f>
        <v>5488.1</v>
      </c>
      <c r="H31" s="117">
        <f>H32+H35+H42+H45</f>
        <v>5244.7</v>
      </c>
      <c r="I31" s="306">
        <f t="shared" si="0"/>
        <v>95.564949618264961</v>
      </c>
    </row>
    <row r="32" spans="1:9" s="129" customFormat="1" ht="18" customHeight="1">
      <c r="A32" s="266" t="str">
        <f>расходы2017!A61</f>
        <v xml:space="preserve"> Глава местной администрации </v>
      </c>
      <c r="B32" s="156">
        <v>990</v>
      </c>
      <c r="C32" s="123" t="s">
        <v>56</v>
      </c>
      <c r="D32" s="123" t="str">
        <f>расходы2017!D61</f>
        <v>0020000500</v>
      </c>
      <c r="E32" s="130"/>
      <c r="F32" s="266" t="str">
        <f>A32</f>
        <v xml:space="preserve"> Глава местной администрации </v>
      </c>
      <c r="G32" s="131">
        <f>G33</f>
        <v>1170.3</v>
      </c>
      <c r="H32" s="339">
        <f>H33</f>
        <v>1169.5999999999999</v>
      </c>
      <c r="I32" s="306">
        <f t="shared" si="0"/>
        <v>99.940186277022974</v>
      </c>
    </row>
    <row r="33" spans="1:9" ht="80.25" customHeight="1">
      <c r="A33" s="139" t="s">
        <v>148</v>
      </c>
      <c r="B33" s="183">
        <v>990</v>
      </c>
      <c r="C33" s="116" t="s">
        <v>56</v>
      </c>
      <c r="D33" s="116" t="str">
        <f>D32</f>
        <v>0020000500</v>
      </c>
      <c r="E33" s="116" t="s">
        <v>147</v>
      </c>
      <c r="F33" s="139" t="s">
        <v>148</v>
      </c>
      <c r="G33" s="140">
        <f>G34</f>
        <v>1170.3</v>
      </c>
      <c r="H33" s="329">
        <f>H34</f>
        <v>1169.5999999999999</v>
      </c>
      <c r="I33" s="306">
        <f t="shared" si="0"/>
        <v>99.940186277022974</v>
      </c>
    </row>
    <row r="34" spans="1:9" s="138" customFormat="1" ht="26.25" customHeight="1">
      <c r="A34" s="133" t="s">
        <v>162</v>
      </c>
      <c r="B34" s="155">
        <v>990</v>
      </c>
      <c r="C34" s="134" t="s">
        <v>57</v>
      </c>
      <c r="D34" s="134" t="str">
        <f>D33</f>
        <v>0020000500</v>
      </c>
      <c r="E34" s="134" t="s">
        <v>141</v>
      </c>
      <c r="F34" s="133" t="s">
        <v>162</v>
      </c>
      <c r="G34" s="136">
        <f>расходы2017!G63</f>
        <v>1170.3</v>
      </c>
      <c r="H34" s="329">
        <v>1169.5999999999999</v>
      </c>
      <c r="I34" s="306">
        <f t="shared" si="0"/>
        <v>99.940186277022974</v>
      </c>
    </row>
    <row r="35" spans="1:9" ht="45.75" customHeight="1">
      <c r="A35" s="122" t="s">
        <v>58</v>
      </c>
      <c r="B35" s="156">
        <v>990</v>
      </c>
      <c r="C35" s="123" t="s">
        <v>56</v>
      </c>
      <c r="D35" s="123" t="str">
        <f>расходы2017!D68</f>
        <v>0020000601</v>
      </c>
      <c r="E35" s="130"/>
      <c r="F35" s="122" t="s">
        <v>58</v>
      </c>
      <c r="G35" s="131">
        <f>G36+G38+G40</f>
        <v>3515.2</v>
      </c>
      <c r="H35" s="329">
        <v>3327.6</v>
      </c>
      <c r="I35" s="306">
        <f t="shared" si="0"/>
        <v>94.663177059626776</v>
      </c>
    </row>
    <row r="36" spans="1:9" s="138" customFormat="1" ht="64.2" customHeight="1">
      <c r="A36" s="133" t="s">
        <v>148</v>
      </c>
      <c r="B36" s="155">
        <v>990</v>
      </c>
      <c r="C36" s="134" t="s">
        <v>56</v>
      </c>
      <c r="D36" s="134" t="str">
        <f t="shared" ref="D36:D41" si="2">D35</f>
        <v>0020000601</v>
      </c>
      <c r="E36" s="134" t="s">
        <v>147</v>
      </c>
      <c r="F36" s="133" t="s">
        <v>148</v>
      </c>
      <c r="G36" s="136">
        <f>G37</f>
        <v>2659.7</v>
      </c>
      <c r="H36" s="329">
        <f>H37</f>
        <v>2592.6</v>
      </c>
      <c r="I36" s="306">
        <f t="shared" si="0"/>
        <v>97.477159078091518</v>
      </c>
    </row>
    <row r="37" spans="1:9" s="138" customFormat="1" ht="29.25" customHeight="1">
      <c r="A37" s="133" t="s">
        <v>162</v>
      </c>
      <c r="B37" s="155">
        <v>990</v>
      </c>
      <c r="C37" s="134" t="s">
        <v>56</v>
      </c>
      <c r="D37" s="134" t="str">
        <f t="shared" si="2"/>
        <v>0020000601</v>
      </c>
      <c r="E37" s="134" t="s">
        <v>141</v>
      </c>
      <c r="F37" s="133" t="s">
        <v>162</v>
      </c>
      <c r="G37" s="136">
        <f>расходы2017!G70</f>
        <v>2659.7</v>
      </c>
      <c r="H37" s="329">
        <v>2592.6</v>
      </c>
      <c r="I37" s="306">
        <f t="shared" si="0"/>
        <v>97.477159078091518</v>
      </c>
    </row>
    <row r="38" spans="1:9" s="138" customFormat="1" ht="27" customHeight="1">
      <c r="A38" s="133" t="s">
        <v>138</v>
      </c>
      <c r="B38" s="155">
        <v>990</v>
      </c>
      <c r="C38" s="134" t="s">
        <v>56</v>
      </c>
      <c r="D38" s="134" t="str">
        <f t="shared" si="2"/>
        <v>0020000601</v>
      </c>
      <c r="E38" s="134" t="s">
        <v>107</v>
      </c>
      <c r="F38" s="133" t="s">
        <v>138</v>
      </c>
      <c r="G38" s="136">
        <f>G39</f>
        <v>845</v>
      </c>
      <c r="H38" s="329">
        <v>729.7</v>
      </c>
      <c r="I38" s="306">
        <f t="shared" si="0"/>
        <v>86.355029585798832</v>
      </c>
    </row>
    <row r="39" spans="1:9" s="138" customFormat="1" ht="38.25" customHeight="1">
      <c r="A39" s="133" t="s">
        <v>144</v>
      </c>
      <c r="B39" s="155">
        <v>990</v>
      </c>
      <c r="C39" s="134" t="s">
        <v>56</v>
      </c>
      <c r="D39" s="134" t="str">
        <f t="shared" si="2"/>
        <v>0020000601</v>
      </c>
      <c r="E39" s="134" t="s">
        <v>128</v>
      </c>
      <c r="F39" s="133" t="s">
        <v>144</v>
      </c>
      <c r="G39" s="136">
        <f>расходы2017!G78</f>
        <v>845</v>
      </c>
      <c r="H39" s="329">
        <v>729.7</v>
      </c>
      <c r="I39" s="306">
        <f t="shared" si="0"/>
        <v>86.355029585798832</v>
      </c>
    </row>
    <row r="40" spans="1:9" s="138" customFormat="1" ht="15" customHeight="1">
      <c r="A40" s="133" t="s">
        <v>146</v>
      </c>
      <c r="B40" s="155">
        <v>990</v>
      </c>
      <c r="C40" s="134" t="s">
        <v>56</v>
      </c>
      <c r="D40" s="134" t="str">
        <f t="shared" si="2"/>
        <v>0020000601</v>
      </c>
      <c r="E40" s="134" t="s">
        <v>145</v>
      </c>
      <c r="F40" s="133" t="s">
        <v>146</v>
      </c>
      <c r="G40" s="136">
        <f>G41</f>
        <v>10.5</v>
      </c>
      <c r="H40" s="329">
        <v>5.3</v>
      </c>
      <c r="I40" s="306">
        <f t="shared" si="0"/>
        <v>50.476190476190474</v>
      </c>
    </row>
    <row r="41" spans="1:9" s="138" customFormat="1" ht="15" customHeight="1">
      <c r="A41" s="133" t="s">
        <v>140</v>
      </c>
      <c r="B41" s="155">
        <v>990</v>
      </c>
      <c r="C41" s="134" t="s">
        <v>56</v>
      </c>
      <c r="D41" s="134" t="str">
        <f t="shared" si="2"/>
        <v>0020000601</v>
      </c>
      <c r="E41" s="134" t="s">
        <v>108</v>
      </c>
      <c r="F41" s="133" t="s">
        <v>140</v>
      </c>
      <c r="G41" s="136">
        <f>расходы2017!G92</f>
        <v>10.5</v>
      </c>
      <c r="H41" s="329">
        <v>5.3</v>
      </c>
      <c r="I41" s="306">
        <f t="shared" si="0"/>
        <v>50.476190476190474</v>
      </c>
    </row>
    <row r="42" spans="1:9" s="141" customFormat="1" ht="80.400000000000006" customHeight="1">
      <c r="A42" s="122" t="s">
        <v>161</v>
      </c>
      <c r="B42" s="156">
        <v>990</v>
      </c>
      <c r="C42" s="123" t="s">
        <v>56</v>
      </c>
      <c r="D42" s="268" t="str">
        <f>расходы2017!D99</f>
        <v>09200G0100</v>
      </c>
      <c r="E42" s="123"/>
      <c r="F42" s="122" t="s">
        <v>161</v>
      </c>
      <c r="G42" s="131">
        <f>G43</f>
        <v>6.5</v>
      </c>
      <c r="H42" s="339">
        <v>6.5</v>
      </c>
      <c r="I42" s="306">
        <f t="shared" si="0"/>
        <v>100</v>
      </c>
    </row>
    <row r="43" spans="1:9" ht="27" customHeight="1">
      <c r="A43" s="133" t="s">
        <v>137</v>
      </c>
      <c r="B43" s="155">
        <v>990</v>
      </c>
      <c r="C43" s="134" t="s">
        <v>56</v>
      </c>
      <c r="D43" s="267" t="str">
        <f>D42</f>
        <v>09200G0100</v>
      </c>
      <c r="E43" s="134" t="s">
        <v>107</v>
      </c>
      <c r="F43" s="133" t="s">
        <v>137</v>
      </c>
      <c r="G43" s="136">
        <f>G44</f>
        <v>6.5</v>
      </c>
      <c r="H43" s="329">
        <v>6.5</v>
      </c>
      <c r="I43" s="306">
        <f t="shared" si="0"/>
        <v>100</v>
      </c>
    </row>
    <row r="44" spans="1:9" ht="37.5" customHeight="1">
      <c r="A44" s="133" t="s">
        <v>144</v>
      </c>
      <c r="B44" s="155">
        <v>990</v>
      </c>
      <c r="C44" s="134" t="s">
        <v>56</v>
      </c>
      <c r="D44" s="267" t="str">
        <f>D43</f>
        <v>09200G0100</v>
      </c>
      <c r="E44" s="134" t="s">
        <v>128</v>
      </c>
      <c r="F44" s="133" t="s">
        <v>144</v>
      </c>
      <c r="G44" s="136">
        <f>расходы2017!G101</f>
        <v>6.5</v>
      </c>
      <c r="H44" s="329">
        <v>6.5</v>
      </c>
      <c r="I44" s="306">
        <f t="shared" si="0"/>
        <v>100</v>
      </c>
    </row>
    <row r="45" spans="1:9" s="129" customFormat="1" ht="77.25" customHeight="1">
      <c r="A45" s="122" t="s">
        <v>160</v>
      </c>
      <c r="B45" s="156">
        <v>990</v>
      </c>
      <c r="C45" s="123" t="s">
        <v>56</v>
      </c>
      <c r="D45" s="268" t="str">
        <f>расходы2017!D107</f>
        <v>00200G0850</v>
      </c>
      <c r="E45" s="123"/>
      <c r="F45" s="122" t="s">
        <v>160</v>
      </c>
      <c r="G45" s="131">
        <f>G46+G48</f>
        <v>796.09999999999991</v>
      </c>
      <c r="H45" s="131">
        <f>H46+H48</f>
        <v>741</v>
      </c>
      <c r="I45" s="306">
        <f t="shared" si="0"/>
        <v>93.07875894988068</v>
      </c>
    </row>
    <row r="46" spans="1:9" ht="76.5" customHeight="1">
      <c r="A46" s="139" t="s">
        <v>148</v>
      </c>
      <c r="B46" s="155">
        <v>990</v>
      </c>
      <c r="C46" s="134" t="s">
        <v>56</v>
      </c>
      <c r="D46" s="267" t="str">
        <f>D45</f>
        <v>00200G0850</v>
      </c>
      <c r="E46" s="134" t="s">
        <v>147</v>
      </c>
      <c r="F46" s="139" t="s">
        <v>148</v>
      </c>
      <c r="G46" s="140">
        <f>G47</f>
        <v>736.3</v>
      </c>
      <c r="H46" s="140">
        <f>H47</f>
        <v>728.6</v>
      </c>
      <c r="I46" s="306">
        <f t="shared" si="0"/>
        <v>98.954230612522082</v>
      </c>
    </row>
    <row r="47" spans="1:9" ht="31.5" customHeight="1">
      <c r="A47" s="139" t="s">
        <v>142</v>
      </c>
      <c r="B47" s="155">
        <v>990</v>
      </c>
      <c r="C47" s="134" t="s">
        <v>56</v>
      </c>
      <c r="D47" s="267" t="str">
        <f>D46</f>
        <v>00200G0850</v>
      </c>
      <c r="E47" s="134" t="s">
        <v>141</v>
      </c>
      <c r="F47" s="139" t="s">
        <v>142</v>
      </c>
      <c r="G47" s="140">
        <f>расходы2017!G109</f>
        <v>736.3</v>
      </c>
      <c r="H47" s="329">
        <v>728.6</v>
      </c>
      <c r="I47" s="306">
        <f t="shared" si="0"/>
        <v>98.954230612522082</v>
      </c>
    </row>
    <row r="48" spans="1:9" ht="25.2" customHeight="1">
      <c r="A48" s="133" t="s">
        <v>137</v>
      </c>
      <c r="B48" s="155">
        <v>990</v>
      </c>
      <c r="C48" s="134" t="s">
        <v>56</v>
      </c>
      <c r="D48" s="267" t="str">
        <f>D47</f>
        <v>00200G0850</v>
      </c>
      <c r="E48" s="134" t="s">
        <v>107</v>
      </c>
      <c r="F48" s="133" t="s">
        <v>137</v>
      </c>
      <c r="G48" s="140">
        <f>G49</f>
        <v>59.800000000000011</v>
      </c>
      <c r="H48" s="329">
        <v>12.4</v>
      </c>
      <c r="I48" s="306">
        <f t="shared" si="0"/>
        <v>20.735785953177256</v>
      </c>
    </row>
    <row r="49" spans="1:9" ht="33.75" customHeight="1">
      <c r="A49" s="133" t="s">
        <v>144</v>
      </c>
      <c r="B49" s="155">
        <v>990</v>
      </c>
      <c r="C49" s="134" t="s">
        <v>56</v>
      </c>
      <c r="D49" s="267" t="str">
        <f>D48</f>
        <v>00200G0850</v>
      </c>
      <c r="E49" s="134" t="s">
        <v>128</v>
      </c>
      <c r="F49" s="133" t="s">
        <v>144</v>
      </c>
      <c r="G49" s="140">
        <f>расходы2017!G117</f>
        <v>59.800000000000011</v>
      </c>
      <c r="H49" s="329">
        <v>12.4</v>
      </c>
      <c r="I49" s="306">
        <f t="shared" si="0"/>
        <v>20.735785953177256</v>
      </c>
    </row>
    <row r="50" spans="1:9" s="129" customFormat="1" ht="15.75" customHeight="1">
      <c r="A50" s="115" t="s">
        <v>61</v>
      </c>
      <c r="B50" s="180">
        <v>990</v>
      </c>
      <c r="C50" s="137" t="s">
        <v>62</v>
      </c>
      <c r="D50" s="269"/>
      <c r="E50" s="116"/>
      <c r="F50" s="115" t="s">
        <v>61</v>
      </c>
      <c r="G50" s="117">
        <f>G51</f>
        <v>10</v>
      </c>
      <c r="H50" s="385">
        <v>0</v>
      </c>
      <c r="I50" s="306">
        <f t="shared" si="0"/>
        <v>0</v>
      </c>
    </row>
    <row r="51" spans="1:9" s="132" customFormat="1" ht="21.75" customHeight="1">
      <c r="A51" s="122" t="str">
        <f>расходы2017!A127</f>
        <v xml:space="preserve">Резервный фонд  местной администрации  </v>
      </c>
      <c r="B51" s="156">
        <v>990</v>
      </c>
      <c r="C51" s="123" t="s">
        <v>62</v>
      </c>
      <c r="D51" s="123" t="str">
        <f>расходы2017!D127</f>
        <v>0700000100</v>
      </c>
      <c r="E51" s="130"/>
      <c r="F51" s="122" t="str">
        <f>A51</f>
        <v xml:space="preserve">Резервный фонд  местной администрации  </v>
      </c>
      <c r="G51" s="131">
        <f>G52</f>
        <v>10</v>
      </c>
      <c r="H51" s="386">
        <v>0</v>
      </c>
      <c r="I51" s="306">
        <f t="shared" si="0"/>
        <v>0</v>
      </c>
    </row>
    <row r="52" spans="1:9" s="138" customFormat="1" ht="15.75" customHeight="1">
      <c r="A52" s="139" t="s">
        <v>146</v>
      </c>
      <c r="B52" s="183">
        <v>990</v>
      </c>
      <c r="C52" s="116" t="s">
        <v>62</v>
      </c>
      <c r="D52" s="116" t="str">
        <f>D51</f>
        <v>0700000100</v>
      </c>
      <c r="E52" s="116" t="s">
        <v>145</v>
      </c>
      <c r="F52" s="139" t="s">
        <v>146</v>
      </c>
      <c r="G52" s="140">
        <f>G53</f>
        <v>10</v>
      </c>
      <c r="H52" s="335">
        <v>0</v>
      </c>
      <c r="I52" s="306">
        <f t="shared" si="0"/>
        <v>0</v>
      </c>
    </row>
    <row r="53" spans="1:9" s="138" customFormat="1" ht="15.75" customHeight="1">
      <c r="A53" s="133" t="s">
        <v>63</v>
      </c>
      <c r="B53" s="155">
        <v>990</v>
      </c>
      <c r="C53" s="134" t="s">
        <v>62</v>
      </c>
      <c r="D53" s="134" t="str">
        <f>D52</f>
        <v>0700000100</v>
      </c>
      <c r="E53" s="134" t="s">
        <v>64</v>
      </c>
      <c r="F53" s="133" t="s">
        <v>63</v>
      </c>
      <c r="G53" s="140">
        <v>10</v>
      </c>
      <c r="H53" s="335">
        <v>0</v>
      </c>
      <c r="I53" s="306">
        <f t="shared" si="0"/>
        <v>0</v>
      </c>
    </row>
    <row r="54" spans="1:9" s="129" customFormat="1" ht="29.25" customHeight="1">
      <c r="A54" s="115" t="s">
        <v>50</v>
      </c>
      <c r="B54" s="180">
        <v>990</v>
      </c>
      <c r="C54" s="137" t="s">
        <v>51</v>
      </c>
      <c r="D54" s="269"/>
      <c r="E54" s="116"/>
      <c r="F54" s="115" t="s">
        <v>50</v>
      </c>
      <c r="G54" s="117">
        <f>G55+G58+G61+G64+G67+G70+G73+G76+G79+G82</f>
        <v>1294.8</v>
      </c>
      <c r="H54" s="117">
        <f>H55+H58+H61+H64+H67+H70+H73+H76+H79+H82</f>
        <v>1262.2999999999997</v>
      </c>
      <c r="I54" s="306">
        <f t="shared" si="0"/>
        <v>97.489959839357411</v>
      </c>
    </row>
    <row r="55" spans="1:9" s="143" customFormat="1" ht="30" customHeight="1">
      <c r="A55" s="122" t="str">
        <f>расходы2017!A132</f>
        <v xml:space="preserve">Формирование архивных фондов органов местного самоуправления </v>
      </c>
      <c r="B55" s="156">
        <v>990</v>
      </c>
      <c r="C55" s="123" t="s">
        <v>51</v>
      </c>
      <c r="D55" s="123" t="str">
        <f>расходы2017!D132</f>
        <v>0900000100</v>
      </c>
      <c r="E55" s="130"/>
      <c r="F55" s="122" t="str">
        <f>A55</f>
        <v xml:space="preserve">Формирование архивных фондов органов местного самоуправления </v>
      </c>
      <c r="G55" s="131">
        <f>G56</f>
        <v>35.6</v>
      </c>
      <c r="H55" s="131">
        <f>H56</f>
        <v>16.3</v>
      </c>
      <c r="I55" s="306">
        <f t="shared" si="0"/>
        <v>45.786516853932582</v>
      </c>
    </row>
    <row r="56" spans="1:9" s="132" customFormat="1" ht="30.75" customHeight="1">
      <c r="A56" s="133" t="s">
        <v>137</v>
      </c>
      <c r="B56" s="155">
        <v>990</v>
      </c>
      <c r="C56" s="134" t="s">
        <v>51</v>
      </c>
      <c r="D56" s="134" t="str">
        <f>D55</f>
        <v>0900000100</v>
      </c>
      <c r="E56" s="134" t="s">
        <v>107</v>
      </c>
      <c r="F56" s="133" t="s">
        <v>137</v>
      </c>
      <c r="G56" s="146">
        <f>G57</f>
        <v>35.6</v>
      </c>
      <c r="H56" s="330">
        <v>16.3</v>
      </c>
      <c r="I56" s="306">
        <f t="shared" si="0"/>
        <v>45.786516853932582</v>
      </c>
    </row>
    <row r="57" spans="1:9" s="132" customFormat="1" ht="41.25" customHeight="1">
      <c r="A57" s="133" t="s">
        <v>144</v>
      </c>
      <c r="B57" s="155">
        <v>990</v>
      </c>
      <c r="C57" s="134" t="s">
        <v>51</v>
      </c>
      <c r="D57" s="134" t="str">
        <f>D56</f>
        <v>0900000100</v>
      </c>
      <c r="E57" s="134" t="s">
        <v>128</v>
      </c>
      <c r="F57" s="133" t="s">
        <v>144</v>
      </c>
      <c r="G57" s="136">
        <f>расходы2017!G134</f>
        <v>35.6</v>
      </c>
      <c r="H57" s="330">
        <v>16.3</v>
      </c>
      <c r="I57" s="306">
        <f t="shared" si="0"/>
        <v>45.786516853932582</v>
      </c>
    </row>
    <row r="58" spans="1:9" ht="30" customHeight="1">
      <c r="A58" s="122" t="str">
        <f>расходы2017!A137</f>
        <v>Осуществление закупок товаров, работ, услуг для обеспечения муниципальных нужд</v>
      </c>
      <c r="B58" s="156">
        <v>990</v>
      </c>
      <c r="C58" s="123" t="s">
        <v>51</v>
      </c>
      <c r="D58" s="123" t="str">
        <f>расходы2017!D137</f>
        <v>0920000200</v>
      </c>
      <c r="E58" s="123"/>
      <c r="F58" s="122" t="str">
        <f>A58</f>
        <v>Осуществление закупок товаров, работ, услуг для обеспечения муниципальных нужд</v>
      </c>
      <c r="G58" s="131">
        <f>G59</f>
        <v>1144.4000000000001</v>
      </c>
      <c r="H58" s="131">
        <f>H59</f>
        <v>1144.3</v>
      </c>
      <c r="I58" s="306">
        <f t="shared" si="0"/>
        <v>99.991261796574619</v>
      </c>
    </row>
    <row r="59" spans="1:9" s="138" customFormat="1" ht="33.75" customHeight="1">
      <c r="A59" s="133" t="s">
        <v>137</v>
      </c>
      <c r="B59" s="155">
        <v>990</v>
      </c>
      <c r="C59" s="134" t="s">
        <v>51</v>
      </c>
      <c r="D59" s="134" t="str">
        <f>D58</f>
        <v>0920000200</v>
      </c>
      <c r="E59" s="134" t="s">
        <v>107</v>
      </c>
      <c r="F59" s="133" t="s">
        <v>137</v>
      </c>
      <c r="G59" s="136">
        <f>G60</f>
        <v>1144.4000000000001</v>
      </c>
      <c r="H59" s="333">
        <v>1144.3</v>
      </c>
      <c r="I59" s="306">
        <f t="shared" si="0"/>
        <v>99.991261796574619</v>
      </c>
    </row>
    <row r="60" spans="1:9" s="138" customFormat="1" ht="38.4" customHeight="1">
      <c r="A60" s="133" t="s">
        <v>144</v>
      </c>
      <c r="B60" s="155">
        <v>990</v>
      </c>
      <c r="C60" s="134" t="s">
        <v>51</v>
      </c>
      <c r="D60" s="134" t="str">
        <f>D59</f>
        <v>0920000200</v>
      </c>
      <c r="E60" s="134" t="s">
        <v>128</v>
      </c>
      <c r="F60" s="133" t="s">
        <v>144</v>
      </c>
      <c r="G60" s="136">
        <f>расходы2017!G139</f>
        <v>1144.4000000000001</v>
      </c>
      <c r="H60" s="333">
        <v>1144.3</v>
      </c>
      <c r="I60" s="306">
        <f t="shared" si="0"/>
        <v>99.991261796574619</v>
      </c>
    </row>
    <row r="61" spans="1:9" ht="28.5" customHeight="1">
      <c r="A61" s="122" t="s">
        <v>65</v>
      </c>
      <c r="B61" s="156">
        <v>990</v>
      </c>
      <c r="C61" s="123" t="s">
        <v>51</v>
      </c>
      <c r="D61" s="123" t="str">
        <f>расходы2017!D142</f>
        <v>0920000400</v>
      </c>
      <c r="E61" s="130"/>
      <c r="F61" s="122" t="s">
        <v>65</v>
      </c>
      <c r="G61" s="131">
        <f>G62</f>
        <v>20</v>
      </c>
      <c r="H61" s="386">
        <v>15</v>
      </c>
      <c r="I61" s="306">
        <f t="shared" si="0"/>
        <v>75</v>
      </c>
    </row>
    <row r="62" spans="1:9" s="132" customFormat="1" ht="30.75" customHeight="1">
      <c r="A62" s="133" t="s">
        <v>137</v>
      </c>
      <c r="B62" s="155">
        <v>990</v>
      </c>
      <c r="C62" s="134" t="s">
        <v>51</v>
      </c>
      <c r="D62" s="134" t="str">
        <f>D61</f>
        <v>0920000400</v>
      </c>
      <c r="E62" s="134" t="s">
        <v>107</v>
      </c>
      <c r="F62" s="133" t="s">
        <v>137</v>
      </c>
      <c r="G62" s="146">
        <f>G63</f>
        <v>20</v>
      </c>
      <c r="H62" s="334">
        <v>15</v>
      </c>
      <c r="I62" s="306">
        <f t="shared" si="0"/>
        <v>75</v>
      </c>
    </row>
    <row r="63" spans="1:9" s="138" customFormat="1" ht="38.25" customHeight="1">
      <c r="A63" s="133" t="s">
        <v>144</v>
      </c>
      <c r="B63" s="155">
        <v>990</v>
      </c>
      <c r="C63" s="134" t="s">
        <v>51</v>
      </c>
      <c r="D63" s="134" t="str">
        <f>D62</f>
        <v>0920000400</v>
      </c>
      <c r="E63" s="134" t="s">
        <v>128</v>
      </c>
      <c r="F63" s="133" t="s">
        <v>144</v>
      </c>
      <c r="G63" s="146">
        <f>расходы2017!G144</f>
        <v>20</v>
      </c>
      <c r="H63" s="335">
        <v>15</v>
      </c>
      <c r="I63" s="306">
        <f t="shared" si="0"/>
        <v>75</v>
      </c>
    </row>
    <row r="64" spans="1:9" s="138" customFormat="1" ht="57.75" customHeight="1">
      <c r="A64" s="122" t="s">
        <v>52</v>
      </c>
      <c r="B64" s="156">
        <v>990</v>
      </c>
      <c r="C64" s="123" t="s">
        <v>51</v>
      </c>
      <c r="D64" s="286" t="str">
        <f>расходы2017!D147</f>
        <v>0920000500</v>
      </c>
      <c r="E64" s="130"/>
      <c r="F64" s="122" t="s">
        <v>52</v>
      </c>
      <c r="G64" s="124">
        <f>G65</f>
        <v>60</v>
      </c>
      <c r="H64" s="381">
        <f>H65</f>
        <v>60</v>
      </c>
      <c r="I64" s="306">
        <f t="shared" si="0"/>
        <v>100</v>
      </c>
    </row>
    <row r="65" spans="1:9" s="138" customFormat="1" ht="23.25" customHeight="1">
      <c r="A65" s="139" t="s">
        <v>146</v>
      </c>
      <c r="B65" s="155">
        <v>990</v>
      </c>
      <c r="C65" s="134" t="s">
        <v>51</v>
      </c>
      <c r="D65" s="134" t="str">
        <f>D64</f>
        <v>0920000500</v>
      </c>
      <c r="E65" s="116" t="s">
        <v>145</v>
      </c>
      <c r="F65" s="139" t="s">
        <v>146</v>
      </c>
      <c r="G65" s="136">
        <f>G66</f>
        <v>60</v>
      </c>
      <c r="H65" s="384">
        <v>60</v>
      </c>
      <c r="I65" s="306">
        <f t="shared" si="0"/>
        <v>100</v>
      </c>
    </row>
    <row r="66" spans="1:9" s="138" customFormat="1" ht="23.25" customHeight="1">
      <c r="A66" s="139" t="s">
        <v>140</v>
      </c>
      <c r="B66" s="155">
        <v>990</v>
      </c>
      <c r="C66" s="134" t="s">
        <v>51</v>
      </c>
      <c r="D66" s="134" t="str">
        <f>D65</f>
        <v>0920000500</v>
      </c>
      <c r="E66" s="116" t="s">
        <v>108</v>
      </c>
      <c r="F66" s="139" t="s">
        <v>140</v>
      </c>
      <c r="G66" s="136">
        <f>расходы2017!G149</f>
        <v>60</v>
      </c>
      <c r="H66" s="384">
        <v>60</v>
      </c>
      <c r="I66" s="306">
        <f t="shared" si="0"/>
        <v>100</v>
      </c>
    </row>
    <row r="67" spans="1:9" s="138" customFormat="1" ht="160.80000000000001" customHeight="1">
      <c r="A67" s="122" t="str">
        <f>расходы2017!A152</f>
        <v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v>
      </c>
      <c r="B67" s="184">
        <v>990</v>
      </c>
      <c r="C67" s="152" t="s">
        <v>51</v>
      </c>
      <c r="D67" s="286" t="str">
        <f>расходы2017!D154</f>
        <v>7950000200</v>
      </c>
      <c r="E67" s="116"/>
      <c r="F67" s="122" t="str">
        <f>A67</f>
        <v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v>
      </c>
      <c r="G67" s="299">
        <f>G68</f>
        <v>1.5</v>
      </c>
      <c r="H67" s="387">
        <v>1.5</v>
      </c>
      <c r="I67" s="306">
        <f t="shared" si="0"/>
        <v>100</v>
      </c>
    </row>
    <row r="68" spans="1:9" s="138" customFormat="1" ht="38.4" customHeight="1">
      <c r="A68" s="133" t="s">
        <v>137</v>
      </c>
      <c r="B68" s="155">
        <v>990</v>
      </c>
      <c r="C68" s="134" t="s">
        <v>51</v>
      </c>
      <c r="D68" s="134" t="str">
        <f>D67</f>
        <v>7950000200</v>
      </c>
      <c r="E68" s="116" t="s">
        <v>107</v>
      </c>
      <c r="F68" s="133" t="s">
        <v>137</v>
      </c>
      <c r="G68" s="136">
        <f>G69</f>
        <v>1.5</v>
      </c>
      <c r="H68" s="333">
        <v>1.5</v>
      </c>
      <c r="I68" s="306">
        <f t="shared" si="0"/>
        <v>100</v>
      </c>
    </row>
    <row r="69" spans="1:9" s="138" customFormat="1" ht="43.8" customHeight="1">
      <c r="A69" s="133" t="s">
        <v>144</v>
      </c>
      <c r="B69" s="155">
        <v>990</v>
      </c>
      <c r="C69" s="134" t="s">
        <v>51</v>
      </c>
      <c r="D69" s="134" t="str">
        <f>D68</f>
        <v>7950000200</v>
      </c>
      <c r="E69" s="116" t="s">
        <v>128</v>
      </c>
      <c r="F69" s="133" t="s">
        <v>144</v>
      </c>
      <c r="G69" s="136">
        <f>расходы2017!G156</f>
        <v>1.5</v>
      </c>
      <c r="H69" s="333">
        <v>1.5</v>
      </c>
      <c r="I69" s="306">
        <f t="shared" si="0"/>
        <v>100</v>
      </c>
    </row>
    <row r="70" spans="1:9" s="138" customFormat="1" ht="90" customHeight="1">
      <c r="A70" s="122" t="str">
        <f>расходы2017!A157</f>
        <v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v>
      </c>
      <c r="B70" s="156">
        <v>990</v>
      </c>
      <c r="C70" s="123" t="s">
        <v>51</v>
      </c>
      <c r="D70" s="286" t="str">
        <f>расходы2017!D157</f>
        <v>7950000400</v>
      </c>
      <c r="E70" s="130"/>
      <c r="F70" s="122" t="str">
        <f>A70</f>
        <v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v>
      </c>
      <c r="G70" s="124">
        <f>G71</f>
        <v>7.5</v>
      </c>
      <c r="H70" s="124">
        <v>4.8</v>
      </c>
      <c r="I70" s="306">
        <f t="shared" si="0"/>
        <v>64</v>
      </c>
    </row>
    <row r="71" spans="1:9" s="138" customFormat="1" ht="34.799999999999997" customHeight="1">
      <c r="A71" s="133" t="s">
        <v>137</v>
      </c>
      <c r="B71" s="155">
        <v>990</v>
      </c>
      <c r="C71" s="134" t="s">
        <v>51</v>
      </c>
      <c r="D71" s="134" t="str">
        <f>D70</f>
        <v>7950000400</v>
      </c>
      <c r="E71" s="116" t="s">
        <v>107</v>
      </c>
      <c r="F71" s="133" t="s">
        <v>137</v>
      </c>
      <c r="G71" s="136">
        <f>G72</f>
        <v>7.5</v>
      </c>
      <c r="H71" s="333">
        <v>4.8</v>
      </c>
      <c r="I71" s="306">
        <f t="shared" ref="I71:I134" si="3">H71/G71*100</f>
        <v>64</v>
      </c>
    </row>
    <row r="72" spans="1:9" s="138" customFormat="1" ht="43.8" customHeight="1">
      <c r="A72" s="133" t="s">
        <v>144</v>
      </c>
      <c r="B72" s="155">
        <v>990</v>
      </c>
      <c r="C72" s="134" t="s">
        <v>51</v>
      </c>
      <c r="D72" s="134" t="str">
        <f>D71</f>
        <v>7950000400</v>
      </c>
      <c r="E72" s="116" t="s">
        <v>128</v>
      </c>
      <c r="F72" s="133" t="s">
        <v>144</v>
      </c>
      <c r="G72" s="136">
        <f>расходы2017!G159</f>
        <v>7.5</v>
      </c>
      <c r="H72" s="333">
        <v>4.8</v>
      </c>
      <c r="I72" s="306">
        <f t="shared" si="3"/>
        <v>64</v>
      </c>
    </row>
    <row r="73" spans="1:9" s="138" customFormat="1" ht="61.2" customHeight="1">
      <c r="A73" s="122" t="str">
        <f>расходы2017!A162</f>
        <v>Ведомственная целевая программа по участию в реализации мер по профилактике дорожно-транспортного травматизма на территории муниципального образования</v>
      </c>
      <c r="B73" s="156">
        <v>990</v>
      </c>
      <c r="C73" s="123" t="s">
        <v>51</v>
      </c>
      <c r="D73" s="286" t="str">
        <f>расходы2017!D162</f>
        <v>7950000500</v>
      </c>
      <c r="E73" s="130"/>
      <c r="F73" s="122" t="str">
        <f>A73</f>
        <v>Ведомственная целевая программа по участию в реализации мер по профилактике дорожно-транспортного травматизма на территории муниципального образования</v>
      </c>
      <c r="G73" s="124">
        <f>G74</f>
        <v>3.3</v>
      </c>
      <c r="H73" s="387">
        <v>3.3</v>
      </c>
      <c r="I73" s="306">
        <f t="shared" si="3"/>
        <v>100</v>
      </c>
    </row>
    <row r="74" spans="1:9" s="138" customFormat="1" ht="40.200000000000003" customHeight="1">
      <c r="A74" s="133" t="s">
        <v>137</v>
      </c>
      <c r="B74" s="155">
        <v>990</v>
      </c>
      <c r="C74" s="134" t="s">
        <v>51</v>
      </c>
      <c r="D74" s="134" t="str">
        <f>D73</f>
        <v>7950000500</v>
      </c>
      <c r="E74" s="116" t="s">
        <v>107</v>
      </c>
      <c r="F74" s="133" t="s">
        <v>137</v>
      </c>
      <c r="G74" s="136">
        <f>G75</f>
        <v>3.3</v>
      </c>
      <c r="H74" s="333">
        <v>3.3</v>
      </c>
      <c r="I74" s="306">
        <f t="shared" si="3"/>
        <v>100</v>
      </c>
    </row>
    <row r="75" spans="1:9" s="138" customFormat="1" ht="37.200000000000003" customHeight="1">
      <c r="A75" s="133" t="s">
        <v>144</v>
      </c>
      <c r="B75" s="155">
        <v>990</v>
      </c>
      <c r="C75" s="134" t="s">
        <v>51</v>
      </c>
      <c r="D75" s="134" t="str">
        <f>D74</f>
        <v>7950000500</v>
      </c>
      <c r="E75" s="116" t="s">
        <v>128</v>
      </c>
      <c r="F75" s="133" t="s">
        <v>144</v>
      </c>
      <c r="G75" s="136">
        <f>расходы2017!G164</f>
        <v>3.3</v>
      </c>
      <c r="H75" s="333">
        <v>3.3</v>
      </c>
      <c r="I75" s="306">
        <f t="shared" si="3"/>
        <v>100</v>
      </c>
    </row>
    <row r="76" spans="1:9" s="138" customFormat="1" ht="75" customHeight="1">
      <c r="A76" s="122" t="str">
        <f>расходы2017!A167</f>
        <v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</v>
      </c>
      <c r="B76" s="156">
        <v>990</v>
      </c>
      <c r="C76" s="123" t="s">
        <v>51</v>
      </c>
      <c r="D76" s="286" t="str">
        <f>расходы2017!D167</f>
        <v>7950000600</v>
      </c>
      <c r="E76" s="130"/>
      <c r="F76" s="122" t="str">
        <f>A76</f>
        <v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</v>
      </c>
      <c r="G76" s="124">
        <f>G77</f>
        <v>7.5</v>
      </c>
      <c r="H76" s="387">
        <v>4.8</v>
      </c>
      <c r="I76" s="306">
        <f t="shared" si="3"/>
        <v>64</v>
      </c>
    </row>
    <row r="77" spans="1:9" s="138" customFormat="1" ht="31.8" customHeight="1">
      <c r="A77" s="133" t="s">
        <v>137</v>
      </c>
      <c r="B77" s="155">
        <v>990</v>
      </c>
      <c r="C77" s="134" t="s">
        <v>51</v>
      </c>
      <c r="D77" s="134" t="str">
        <f>D76</f>
        <v>7950000600</v>
      </c>
      <c r="E77" s="116" t="s">
        <v>107</v>
      </c>
      <c r="F77" s="133" t="s">
        <v>137</v>
      </c>
      <c r="G77" s="136">
        <f>G78</f>
        <v>7.5</v>
      </c>
      <c r="H77" s="333">
        <v>4.8</v>
      </c>
      <c r="I77" s="306">
        <f t="shared" si="3"/>
        <v>64</v>
      </c>
    </row>
    <row r="78" spans="1:9" s="138" customFormat="1" ht="39.6" customHeight="1">
      <c r="A78" s="133" t="s">
        <v>144</v>
      </c>
      <c r="B78" s="155">
        <v>990</v>
      </c>
      <c r="C78" s="134" t="s">
        <v>51</v>
      </c>
      <c r="D78" s="134" t="str">
        <f>D77</f>
        <v>7950000600</v>
      </c>
      <c r="E78" s="116" t="s">
        <v>128</v>
      </c>
      <c r="F78" s="133" t="s">
        <v>144</v>
      </c>
      <c r="G78" s="136">
        <f>расходы2017!G169</f>
        <v>7.5</v>
      </c>
      <c r="H78" s="333">
        <v>4.8</v>
      </c>
      <c r="I78" s="306">
        <f t="shared" si="3"/>
        <v>64</v>
      </c>
    </row>
    <row r="79" spans="1:9" s="138" customFormat="1" ht="88.2" customHeight="1">
      <c r="A79" s="122" t="str">
        <f>расходы2017!A172</f>
        <v>Ведомственная целевая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психотропных веществ, наркомании в Санкт-Петербурге</v>
      </c>
      <c r="B79" s="156">
        <v>990</v>
      </c>
      <c r="C79" s="123" t="s">
        <v>51</v>
      </c>
      <c r="D79" s="286" t="str">
        <f>расходы2017!D172</f>
        <v>7950000700</v>
      </c>
      <c r="E79" s="130"/>
      <c r="F79" s="122" t="str">
        <f>A79</f>
        <v>Ведомственная целевая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психотропных веществ, наркомании в Санкт-Петербурге</v>
      </c>
      <c r="G79" s="124">
        <f>G80</f>
        <v>7.5</v>
      </c>
      <c r="H79" s="387">
        <v>7.5</v>
      </c>
      <c r="I79" s="306">
        <f t="shared" si="3"/>
        <v>100</v>
      </c>
    </row>
    <row r="80" spans="1:9" s="138" customFormat="1" ht="35.4" customHeight="1">
      <c r="A80" s="133" t="s">
        <v>137</v>
      </c>
      <c r="B80" s="155">
        <v>990</v>
      </c>
      <c r="C80" s="134" t="s">
        <v>51</v>
      </c>
      <c r="D80" s="134" t="str">
        <f>D79</f>
        <v>7950000700</v>
      </c>
      <c r="E80" s="116" t="s">
        <v>107</v>
      </c>
      <c r="F80" s="133" t="s">
        <v>137</v>
      </c>
      <c r="G80" s="136">
        <f>G81</f>
        <v>7.5</v>
      </c>
      <c r="H80" s="333">
        <v>7.5</v>
      </c>
      <c r="I80" s="306">
        <f t="shared" si="3"/>
        <v>100</v>
      </c>
    </row>
    <row r="81" spans="1:9" s="138" customFormat="1" ht="41.4" customHeight="1">
      <c r="A81" s="133" t="s">
        <v>144</v>
      </c>
      <c r="B81" s="155">
        <v>990</v>
      </c>
      <c r="C81" s="134" t="s">
        <v>51</v>
      </c>
      <c r="D81" s="134" t="str">
        <f>D80</f>
        <v>7950000700</v>
      </c>
      <c r="E81" s="116" t="s">
        <v>128</v>
      </c>
      <c r="F81" s="133" t="s">
        <v>144</v>
      </c>
      <c r="G81" s="136">
        <f>расходы2017!G174</f>
        <v>7.5</v>
      </c>
      <c r="H81" s="333">
        <v>7.5</v>
      </c>
      <c r="I81" s="306">
        <f t="shared" si="3"/>
        <v>100</v>
      </c>
    </row>
    <row r="82" spans="1:9" s="138" customFormat="1" ht="86.4" customHeight="1">
      <c r="A82" s="122" t="str">
        <f>расходы2017!A177</f>
        <v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v>
      </c>
      <c r="B82" s="156">
        <v>990</v>
      </c>
      <c r="C82" s="123" t="s">
        <v>51</v>
      </c>
      <c r="D82" s="286" t="str">
        <f>расходы2017!D177</f>
        <v>7950000800</v>
      </c>
      <c r="E82" s="130"/>
      <c r="F82" s="122" t="str">
        <f>A82</f>
        <v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v>
      </c>
      <c r="G82" s="124">
        <f>G83</f>
        <v>7.5</v>
      </c>
      <c r="H82" s="387">
        <v>4.8</v>
      </c>
      <c r="I82" s="306">
        <f t="shared" si="3"/>
        <v>64</v>
      </c>
    </row>
    <row r="83" spans="1:9" s="138" customFormat="1" ht="29.4" customHeight="1">
      <c r="A83" s="133" t="s">
        <v>137</v>
      </c>
      <c r="B83" s="155">
        <v>990</v>
      </c>
      <c r="C83" s="134" t="s">
        <v>51</v>
      </c>
      <c r="D83" s="134" t="str">
        <f>D82</f>
        <v>7950000800</v>
      </c>
      <c r="E83" s="116" t="s">
        <v>107</v>
      </c>
      <c r="F83" s="133" t="s">
        <v>137</v>
      </c>
      <c r="G83" s="136">
        <f>G84</f>
        <v>7.5</v>
      </c>
      <c r="H83" s="333">
        <v>4.8</v>
      </c>
      <c r="I83" s="306">
        <f t="shared" si="3"/>
        <v>64</v>
      </c>
    </row>
    <row r="84" spans="1:9" s="138" customFormat="1" ht="43.8" customHeight="1">
      <c r="A84" s="133" t="s">
        <v>144</v>
      </c>
      <c r="B84" s="155">
        <v>990</v>
      </c>
      <c r="C84" s="134" t="s">
        <v>51</v>
      </c>
      <c r="D84" s="134" t="str">
        <f>D83</f>
        <v>7950000800</v>
      </c>
      <c r="E84" s="116" t="s">
        <v>128</v>
      </c>
      <c r="F84" s="133" t="s">
        <v>144</v>
      </c>
      <c r="G84" s="136">
        <f>расходы2017!G179</f>
        <v>7.5</v>
      </c>
      <c r="H84" s="333">
        <v>4.8</v>
      </c>
      <c r="I84" s="306">
        <f t="shared" si="3"/>
        <v>64</v>
      </c>
    </row>
    <row r="85" spans="1:9" s="145" customFormat="1" ht="36" customHeight="1">
      <c r="A85" s="127" t="s">
        <v>66</v>
      </c>
      <c r="B85" s="154">
        <v>990</v>
      </c>
      <c r="C85" s="144" t="s">
        <v>67</v>
      </c>
      <c r="D85" s="270"/>
      <c r="E85" s="144"/>
      <c r="F85" s="127" t="s">
        <v>66</v>
      </c>
      <c r="G85" s="149">
        <f>G86</f>
        <v>18.3</v>
      </c>
      <c r="H85" s="338">
        <v>17.3</v>
      </c>
      <c r="I85" s="306">
        <f t="shared" si="3"/>
        <v>94.535519125683066</v>
      </c>
    </row>
    <row r="86" spans="1:9" ht="47.25" customHeight="1">
      <c r="A86" s="115" t="s">
        <v>68</v>
      </c>
      <c r="B86" s="180">
        <v>990</v>
      </c>
      <c r="C86" s="137" t="s">
        <v>69</v>
      </c>
      <c r="D86" s="269"/>
      <c r="E86" s="116"/>
      <c r="F86" s="115" t="s">
        <v>68</v>
      </c>
      <c r="G86" s="117">
        <f>G87+G90</f>
        <v>18.3</v>
      </c>
      <c r="H86" s="341">
        <v>17.3</v>
      </c>
      <c r="I86" s="306">
        <f t="shared" si="3"/>
        <v>94.535519125683066</v>
      </c>
    </row>
    <row r="87" spans="1:9" s="143" customFormat="1" ht="127.8" customHeight="1">
      <c r="A87" s="259" t="str">
        <f>расходы2017!A184</f>
        <v xml:space="preserve">Содействие в установленном порядке исполнительным органам
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
</v>
      </c>
      <c r="B87" s="156">
        <v>990</v>
      </c>
      <c r="C87" s="123" t="s">
        <v>69</v>
      </c>
      <c r="D87" s="123" t="str">
        <f>расходы2017!D184</f>
        <v>2190000200</v>
      </c>
      <c r="E87" s="130"/>
      <c r="F87" s="259" t="str">
        <f>A87</f>
        <v xml:space="preserve">Содействие в установленном порядке исполнительным органам
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
</v>
      </c>
      <c r="G87" s="131">
        <f>G88</f>
        <v>11</v>
      </c>
      <c r="H87" s="388">
        <v>10</v>
      </c>
      <c r="I87" s="306">
        <f t="shared" si="3"/>
        <v>90.909090909090907</v>
      </c>
    </row>
    <row r="88" spans="1:9" s="132" customFormat="1" ht="27" customHeight="1">
      <c r="A88" s="133" t="s">
        <v>137</v>
      </c>
      <c r="B88" s="155">
        <v>990</v>
      </c>
      <c r="C88" s="134" t="s">
        <v>69</v>
      </c>
      <c r="D88" s="134" t="str">
        <f>D87</f>
        <v>2190000200</v>
      </c>
      <c r="E88" s="134" t="s">
        <v>107</v>
      </c>
      <c r="F88" s="133" t="s">
        <v>137</v>
      </c>
      <c r="G88" s="146">
        <f>G89</f>
        <v>11</v>
      </c>
      <c r="H88" s="334">
        <v>10</v>
      </c>
      <c r="I88" s="306">
        <f t="shared" si="3"/>
        <v>90.909090909090907</v>
      </c>
    </row>
    <row r="89" spans="1:9" s="138" customFormat="1" ht="37.5" customHeight="1">
      <c r="A89" s="133" t="s">
        <v>144</v>
      </c>
      <c r="B89" s="155">
        <v>990</v>
      </c>
      <c r="C89" s="134" t="s">
        <v>69</v>
      </c>
      <c r="D89" s="134" t="str">
        <f>D88</f>
        <v>2190000200</v>
      </c>
      <c r="E89" s="134" t="s">
        <v>128</v>
      </c>
      <c r="F89" s="133" t="s">
        <v>144</v>
      </c>
      <c r="G89" s="146">
        <f>расходы2017!G186</f>
        <v>11</v>
      </c>
      <c r="H89" s="335">
        <v>10</v>
      </c>
      <c r="I89" s="306">
        <f t="shared" si="3"/>
        <v>90.909090909090907</v>
      </c>
    </row>
    <row r="90" spans="1:9" s="147" customFormat="1" ht="98.25" customHeight="1">
      <c r="A90" s="122" t="str">
        <f>расходы2017!A190</f>
        <v xml:space="preserve">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v>
      </c>
      <c r="B90" s="156">
        <v>990</v>
      </c>
      <c r="C90" s="123" t="s">
        <v>69</v>
      </c>
      <c r="D90" s="123" t="str">
        <f>расходы2017!D190</f>
        <v>2190000300</v>
      </c>
      <c r="E90" s="123"/>
      <c r="F90" s="122" t="str">
        <f>A90</f>
        <v xml:space="preserve">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v>
      </c>
      <c r="G90" s="131">
        <f>G91</f>
        <v>7.3</v>
      </c>
      <c r="H90" s="339">
        <v>7.3</v>
      </c>
      <c r="I90" s="306">
        <f t="shared" si="3"/>
        <v>100</v>
      </c>
    </row>
    <row r="91" spans="1:9" ht="30.75" customHeight="1">
      <c r="A91" s="133" t="s">
        <v>137</v>
      </c>
      <c r="B91" s="155">
        <v>990</v>
      </c>
      <c r="C91" s="134" t="s">
        <v>69</v>
      </c>
      <c r="D91" s="134" t="str">
        <f>D90</f>
        <v>2190000300</v>
      </c>
      <c r="E91" s="134" t="s">
        <v>107</v>
      </c>
      <c r="F91" s="133" t="s">
        <v>137</v>
      </c>
      <c r="G91" s="136">
        <f>G92</f>
        <v>7.3</v>
      </c>
      <c r="H91" s="332">
        <v>7.3</v>
      </c>
      <c r="I91" s="306">
        <f t="shared" si="3"/>
        <v>100</v>
      </c>
    </row>
    <row r="92" spans="1:9" ht="34.5" customHeight="1">
      <c r="A92" s="133" t="s">
        <v>144</v>
      </c>
      <c r="B92" s="155">
        <v>990</v>
      </c>
      <c r="C92" s="134" t="s">
        <v>69</v>
      </c>
      <c r="D92" s="135" t="str">
        <f>D91</f>
        <v>2190000300</v>
      </c>
      <c r="E92" s="135" t="s">
        <v>128</v>
      </c>
      <c r="F92" s="133" t="s">
        <v>144</v>
      </c>
      <c r="G92" s="136">
        <f>расходы2017!G192</f>
        <v>7.3</v>
      </c>
      <c r="H92" s="332">
        <v>7.3</v>
      </c>
      <c r="I92" s="306">
        <f t="shared" si="3"/>
        <v>100</v>
      </c>
    </row>
    <row r="93" spans="1:9" s="150" customFormat="1" ht="18" customHeight="1">
      <c r="A93" s="127" t="s">
        <v>70</v>
      </c>
      <c r="B93" s="154">
        <v>990</v>
      </c>
      <c r="C93" s="144" t="s">
        <v>71</v>
      </c>
      <c r="D93" s="270"/>
      <c r="E93" s="144"/>
      <c r="F93" s="127" t="s">
        <v>70</v>
      </c>
      <c r="G93" s="149">
        <f>G94+G98+G102</f>
        <v>2109.6999999999998</v>
      </c>
      <c r="H93" s="340">
        <v>1971.1</v>
      </c>
      <c r="I93" s="306">
        <f t="shared" si="3"/>
        <v>93.430345546760208</v>
      </c>
    </row>
    <row r="94" spans="1:9" s="151" customFormat="1" ht="21.75" customHeight="1">
      <c r="A94" s="127" t="s">
        <v>105</v>
      </c>
      <c r="B94" s="154">
        <v>990</v>
      </c>
      <c r="C94" s="144" t="s">
        <v>106</v>
      </c>
      <c r="D94" s="270"/>
      <c r="E94" s="144"/>
      <c r="F94" s="127" t="s">
        <v>105</v>
      </c>
      <c r="G94" s="149">
        <f>G95</f>
        <v>134.69999999999999</v>
      </c>
      <c r="H94" s="341">
        <v>98.9</v>
      </c>
      <c r="I94" s="306">
        <f t="shared" si="3"/>
        <v>73.422420193021537</v>
      </c>
    </row>
    <row r="95" spans="1:9" s="129" customFormat="1" ht="168" customHeight="1">
      <c r="A95" s="259" t="str">
        <f>расходы2017!A197</f>
        <v xml:space="preserve">Участие в организации и финансировании проведения общественных работ 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
учреждений начального и среднего профессионального образования, ищущих работу впервые
</v>
      </c>
      <c r="B95" s="156">
        <v>990</v>
      </c>
      <c r="C95" s="123" t="s">
        <v>106</v>
      </c>
      <c r="D95" s="123" t="str">
        <f>расходы2017!D197</f>
        <v>5100000200</v>
      </c>
      <c r="E95" s="123"/>
      <c r="F95" s="259" t="str">
        <f>A95</f>
        <v xml:space="preserve">Участие в организации и финансировании проведения общественных работ 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
учреждений начального и среднего профессионального образования, ищущих работу впервые
</v>
      </c>
      <c r="G95" s="131">
        <f>G96</f>
        <v>134.69999999999999</v>
      </c>
      <c r="H95" s="339">
        <v>98.9</v>
      </c>
      <c r="I95" s="306">
        <f t="shared" si="3"/>
        <v>73.422420193021537</v>
      </c>
    </row>
    <row r="96" spans="1:9" s="138" customFormat="1" ht="26.25" customHeight="1">
      <c r="A96" s="133" t="s">
        <v>137</v>
      </c>
      <c r="B96" s="155">
        <v>990</v>
      </c>
      <c r="C96" s="134" t="s">
        <v>106</v>
      </c>
      <c r="D96" s="134" t="str">
        <f>D95</f>
        <v>5100000200</v>
      </c>
      <c r="E96" s="134" t="s">
        <v>107</v>
      </c>
      <c r="F96" s="133" t="s">
        <v>137</v>
      </c>
      <c r="G96" s="136">
        <f>G97</f>
        <v>134.69999999999999</v>
      </c>
      <c r="H96" s="333">
        <v>98.9</v>
      </c>
      <c r="I96" s="306">
        <f t="shared" si="3"/>
        <v>73.422420193021537</v>
      </c>
    </row>
    <row r="97" spans="1:9" s="138" customFormat="1" ht="42" customHeight="1">
      <c r="A97" s="133" t="s">
        <v>144</v>
      </c>
      <c r="B97" s="155">
        <v>990</v>
      </c>
      <c r="C97" s="134" t="s">
        <v>106</v>
      </c>
      <c r="D97" s="134" t="str">
        <f>D96</f>
        <v>5100000200</v>
      </c>
      <c r="E97" s="134" t="s">
        <v>128</v>
      </c>
      <c r="F97" s="133" t="s">
        <v>144</v>
      </c>
      <c r="G97" s="136">
        <f>расходы2017!G199</f>
        <v>134.69999999999999</v>
      </c>
      <c r="H97" s="333">
        <v>98.9</v>
      </c>
      <c r="I97" s="306">
        <f t="shared" si="3"/>
        <v>73.422420193021537</v>
      </c>
    </row>
    <row r="98" spans="1:9" s="151" customFormat="1" ht="30.75" customHeight="1">
      <c r="A98" s="127" t="s">
        <v>3</v>
      </c>
      <c r="B98" s="154">
        <v>990</v>
      </c>
      <c r="C98" s="144" t="s">
        <v>72</v>
      </c>
      <c r="D98" s="270"/>
      <c r="E98" s="144"/>
      <c r="F98" s="127" t="s">
        <v>3</v>
      </c>
      <c r="G98" s="149">
        <f>G99</f>
        <v>1960</v>
      </c>
      <c r="H98" s="341">
        <v>1870.9</v>
      </c>
      <c r="I98" s="306">
        <f t="shared" si="3"/>
        <v>95.454081632653072</v>
      </c>
    </row>
    <row r="99" spans="1:9" s="129" customFormat="1" ht="69.75" customHeight="1">
      <c r="A99" s="122" t="str">
        <f>расходы2017!A203</f>
        <v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v>
      </c>
      <c r="B99" s="156">
        <v>990</v>
      </c>
      <c r="C99" s="123" t="s">
        <v>72</v>
      </c>
      <c r="D99" s="123" t="str">
        <f>расходы2017!D203</f>
        <v>3150000100</v>
      </c>
      <c r="E99" s="130"/>
      <c r="F99" s="122" t="str">
        <f>A99</f>
        <v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v>
      </c>
      <c r="G99" s="131">
        <f>G100</f>
        <v>1960</v>
      </c>
      <c r="H99" s="339">
        <v>1870.9</v>
      </c>
      <c r="I99" s="306">
        <f t="shared" si="3"/>
        <v>95.454081632653072</v>
      </c>
    </row>
    <row r="100" spans="1:9" ht="27.75" customHeight="1">
      <c r="A100" s="133" t="s">
        <v>137</v>
      </c>
      <c r="B100" s="184">
        <v>990</v>
      </c>
      <c r="C100" s="152" t="s">
        <v>72</v>
      </c>
      <c r="D100" s="134" t="str">
        <f>D99</f>
        <v>3150000100</v>
      </c>
      <c r="E100" s="134" t="s">
        <v>107</v>
      </c>
      <c r="F100" s="133" t="s">
        <v>137</v>
      </c>
      <c r="G100" s="136">
        <f>G101</f>
        <v>1960</v>
      </c>
      <c r="H100" s="332">
        <v>1870.9</v>
      </c>
      <c r="I100" s="306">
        <f t="shared" si="3"/>
        <v>95.454081632653072</v>
      </c>
    </row>
    <row r="101" spans="1:9" ht="38.25" customHeight="1">
      <c r="A101" s="133" t="s">
        <v>144</v>
      </c>
      <c r="B101" s="155">
        <v>990</v>
      </c>
      <c r="C101" s="134" t="s">
        <v>72</v>
      </c>
      <c r="D101" s="134" t="str">
        <f>D100</f>
        <v>3150000100</v>
      </c>
      <c r="E101" s="134" t="s">
        <v>128</v>
      </c>
      <c r="F101" s="133" t="s">
        <v>144</v>
      </c>
      <c r="G101" s="136">
        <f>расходы2017!G205</f>
        <v>1960</v>
      </c>
      <c r="H101" s="332">
        <v>1870.9</v>
      </c>
      <c r="I101" s="306">
        <f t="shared" si="3"/>
        <v>95.454081632653072</v>
      </c>
    </row>
    <row r="102" spans="1:9" ht="31.2" customHeight="1">
      <c r="A102" s="127" t="s">
        <v>73</v>
      </c>
      <c r="B102" s="154">
        <v>990</v>
      </c>
      <c r="C102" s="144" t="s">
        <v>74</v>
      </c>
      <c r="D102" s="270"/>
      <c r="E102" s="153"/>
      <c r="F102" s="127" t="s">
        <v>73</v>
      </c>
      <c r="G102" s="149">
        <f>G103</f>
        <v>15</v>
      </c>
      <c r="H102" s="383">
        <v>1.2</v>
      </c>
      <c r="I102" s="306">
        <f t="shared" si="3"/>
        <v>8</v>
      </c>
    </row>
    <row r="103" spans="1:9" s="129" customFormat="1" ht="57" customHeight="1">
      <c r="A103" s="122" t="str">
        <f>расходы2017!A209</f>
        <v>Ведомственная целевая программа по содействию развития малого бизнеса на территории муниципального образования поселок Тярлево</v>
      </c>
      <c r="B103" s="156">
        <v>990</v>
      </c>
      <c r="C103" s="123" t="s">
        <v>74</v>
      </c>
      <c r="D103" s="123" t="str">
        <f>расходы2017!D209</f>
        <v>7950000300</v>
      </c>
      <c r="E103" s="130"/>
      <c r="F103" s="122" t="str">
        <f>A103</f>
        <v>Ведомственная целевая программа по содействию развития малого бизнеса на территории муниципального образования поселок Тярлево</v>
      </c>
      <c r="G103" s="131">
        <f>G104</f>
        <v>15</v>
      </c>
      <c r="H103" s="339">
        <v>1.2</v>
      </c>
      <c r="I103" s="306">
        <f t="shared" si="3"/>
        <v>8</v>
      </c>
    </row>
    <row r="104" spans="1:9" ht="28.5" customHeight="1">
      <c r="A104" s="133" t="s">
        <v>137</v>
      </c>
      <c r="B104" s="155">
        <v>990</v>
      </c>
      <c r="C104" s="134" t="s">
        <v>74</v>
      </c>
      <c r="D104" s="134" t="str">
        <f>D103</f>
        <v>7950000300</v>
      </c>
      <c r="E104" s="134" t="s">
        <v>107</v>
      </c>
      <c r="F104" s="133" t="s">
        <v>137</v>
      </c>
      <c r="G104" s="136">
        <f>G105</f>
        <v>15</v>
      </c>
      <c r="H104" s="332">
        <v>1.2</v>
      </c>
      <c r="I104" s="306">
        <f t="shared" si="3"/>
        <v>8</v>
      </c>
    </row>
    <row r="105" spans="1:9" ht="39.75" customHeight="1">
      <c r="A105" s="133" t="s">
        <v>144</v>
      </c>
      <c r="B105" s="155">
        <v>990</v>
      </c>
      <c r="C105" s="134" t="s">
        <v>74</v>
      </c>
      <c r="D105" s="134" t="str">
        <f>D104</f>
        <v>7950000300</v>
      </c>
      <c r="E105" s="134" t="s">
        <v>128</v>
      </c>
      <c r="F105" s="133" t="s">
        <v>144</v>
      </c>
      <c r="G105" s="136">
        <f>расходы2017!G211</f>
        <v>15</v>
      </c>
      <c r="H105" s="332">
        <v>1.2</v>
      </c>
      <c r="I105" s="306">
        <f t="shared" si="3"/>
        <v>8</v>
      </c>
    </row>
    <row r="106" spans="1:9" s="145" customFormat="1" ht="27" customHeight="1">
      <c r="A106" s="127" t="s">
        <v>75</v>
      </c>
      <c r="B106" s="154">
        <v>990</v>
      </c>
      <c r="C106" s="144" t="s">
        <v>76</v>
      </c>
      <c r="D106" s="270"/>
      <c r="E106" s="144"/>
      <c r="F106" s="127" t="s">
        <v>75</v>
      </c>
      <c r="G106" s="149">
        <f>G107</f>
        <v>10709.1</v>
      </c>
      <c r="H106" s="338">
        <v>9302.7000000000007</v>
      </c>
      <c r="I106" s="306">
        <f t="shared" si="3"/>
        <v>86.867243745973056</v>
      </c>
    </row>
    <row r="107" spans="1:9" ht="17.25" customHeight="1">
      <c r="A107" s="127" t="s">
        <v>77</v>
      </c>
      <c r="B107" s="154">
        <v>990</v>
      </c>
      <c r="C107" s="144" t="s">
        <v>78</v>
      </c>
      <c r="D107" s="270"/>
      <c r="E107" s="153"/>
      <c r="F107" s="127" t="s">
        <v>77</v>
      </c>
      <c r="G107" s="149">
        <f>G108+G121+G128+G135+G145</f>
        <v>10709.1</v>
      </c>
      <c r="H107" s="341">
        <v>9302.6</v>
      </c>
      <c r="I107" s="306">
        <f t="shared" si="3"/>
        <v>86.866309960687644</v>
      </c>
    </row>
    <row r="108" spans="1:9" s="138" customFormat="1" ht="30" customHeight="1">
      <c r="A108" s="122" t="str">
        <f>расходы2017!A217</f>
        <v xml:space="preserve">Благоустройство придомовых территорий и дворовых территорий </v>
      </c>
      <c r="B108" s="156">
        <v>990</v>
      </c>
      <c r="C108" s="123" t="s">
        <v>78</v>
      </c>
      <c r="D108" s="123" t="str">
        <f>расходы2017!D217</f>
        <v>6000000100</v>
      </c>
      <c r="E108" s="130"/>
      <c r="F108" s="122" t="str">
        <f>A108</f>
        <v xml:space="preserve">Благоустройство придомовых территорий и дворовых территорий </v>
      </c>
      <c r="G108" s="131">
        <f>G109+G112+G115+G118</f>
        <v>1317.8</v>
      </c>
      <c r="H108" s="339">
        <f>H109+H112+H115+H118</f>
        <v>1085.7</v>
      </c>
      <c r="I108" s="306">
        <f t="shared" si="3"/>
        <v>82.387312186978306</v>
      </c>
    </row>
    <row r="109" spans="1:9" s="138" customFormat="1" ht="44.25" customHeight="1">
      <c r="A109" s="25" t="str">
        <f>расходы2017!A218</f>
        <v>Текущий ремонт придомовых территорий и дворовых территорий, включая проезды и въезды, пешеходные дорожки</v>
      </c>
      <c r="B109" s="26">
        <v>990</v>
      </c>
      <c r="C109" s="23" t="s">
        <v>78</v>
      </c>
      <c r="D109" s="23" t="str">
        <f>расходы2017!D218</f>
        <v>6000000101</v>
      </c>
      <c r="E109" s="27"/>
      <c r="F109" s="25" t="str">
        <f>A109</f>
        <v>Текущий ремонт придомовых территорий и дворовых территорий, включая проезды и въезды, пешеходные дорожки</v>
      </c>
      <c r="G109" s="131">
        <f>G110</f>
        <v>815.5</v>
      </c>
      <c r="H109" s="339">
        <v>815.5</v>
      </c>
      <c r="I109" s="306">
        <f t="shared" si="3"/>
        <v>100</v>
      </c>
    </row>
    <row r="110" spans="1:9" s="138" customFormat="1" ht="34.5" customHeight="1">
      <c r="A110" s="36" t="s">
        <v>289</v>
      </c>
      <c r="B110" s="33">
        <v>990</v>
      </c>
      <c r="C110" s="34" t="s">
        <v>78</v>
      </c>
      <c r="D110" s="34" t="str">
        <f>D109</f>
        <v>6000000101</v>
      </c>
      <c r="E110" s="34" t="s">
        <v>107</v>
      </c>
      <c r="F110" s="36" t="s">
        <v>289</v>
      </c>
      <c r="G110" s="131">
        <f>G111</f>
        <v>815.5</v>
      </c>
      <c r="H110" s="339">
        <v>815.5</v>
      </c>
      <c r="I110" s="306">
        <f t="shared" si="3"/>
        <v>100</v>
      </c>
    </row>
    <row r="111" spans="1:9" s="138" customFormat="1" ht="34.799999999999997" customHeight="1">
      <c r="A111" s="36" t="s">
        <v>144</v>
      </c>
      <c r="B111" s="33">
        <v>990</v>
      </c>
      <c r="C111" s="34" t="s">
        <v>78</v>
      </c>
      <c r="D111" s="34" t="str">
        <f>D110</f>
        <v>6000000101</v>
      </c>
      <c r="E111" s="34" t="s">
        <v>128</v>
      </c>
      <c r="F111" s="36" t="s">
        <v>144</v>
      </c>
      <c r="G111" s="131">
        <f>расходы2017!G220</f>
        <v>815.5</v>
      </c>
      <c r="H111" s="339">
        <v>815.5</v>
      </c>
      <c r="I111" s="306">
        <f t="shared" si="3"/>
        <v>100</v>
      </c>
    </row>
    <row r="112" spans="1:9" ht="27" customHeight="1">
      <c r="A112" s="122" t="s">
        <v>11</v>
      </c>
      <c r="B112" s="156">
        <v>990</v>
      </c>
      <c r="C112" s="123" t="s">
        <v>78</v>
      </c>
      <c r="D112" s="123" t="str">
        <f>расходы2017!D223</f>
        <v>6000000103</v>
      </c>
      <c r="E112" s="130"/>
      <c r="F112" s="122" t="s">
        <v>11</v>
      </c>
      <c r="G112" s="131">
        <f>G113</f>
        <v>280</v>
      </c>
      <c r="H112" s="388">
        <v>48</v>
      </c>
      <c r="I112" s="306">
        <f t="shared" si="3"/>
        <v>17.142857142857142</v>
      </c>
    </row>
    <row r="113" spans="1:10" ht="26.25" customHeight="1">
      <c r="A113" s="133" t="s">
        <v>137</v>
      </c>
      <c r="B113" s="155">
        <v>990</v>
      </c>
      <c r="C113" s="134" t="s">
        <v>78</v>
      </c>
      <c r="D113" s="134" t="str">
        <f>D112</f>
        <v>6000000103</v>
      </c>
      <c r="E113" s="116" t="s">
        <v>107</v>
      </c>
      <c r="F113" s="133" t="s">
        <v>137</v>
      </c>
      <c r="G113" s="140">
        <f>G114</f>
        <v>280</v>
      </c>
      <c r="H113" s="331">
        <v>48</v>
      </c>
      <c r="I113" s="306">
        <f t="shared" si="3"/>
        <v>17.142857142857142</v>
      </c>
    </row>
    <row r="114" spans="1:10" ht="37.5" customHeight="1">
      <c r="A114" s="133" t="s">
        <v>149</v>
      </c>
      <c r="B114" s="155">
        <v>990</v>
      </c>
      <c r="C114" s="134" t="s">
        <v>78</v>
      </c>
      <c r="D114" s="134" t="str">
        <f>D113</f>
        <v>6000000103</v>
      </c>
      <c r="E114" s="116" t="s">
        <v>128</v>
      </c>
      <c r="F114" s="133" t="s">
        <v>149</v>
      </c>
      <c r="G114" s="140">
        <f>расходы2017!G225</f>
        <v>280</v>
      </c>
      <c r="H114" s="331">
        <v>48</v>
      </c>
      <c r="I114" s="306">
        <f t="shared" si="3"/>
        <v>17.142857142857142</v>
      </c>
    </row>
    <row r="115" spans="1:10" ht="75" customHeight="1">
      <c r="A115" s="122" t="str">
        <f>расходы2017!A229</f>
        <v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v>
      </c>
      <c r="B115" s="156">
        <v>990</v>
      </c>
      <c r="C115" s="123" t="s">
        <v>78</v>
      </c>
      <c r="D115" s="123" t="str">
        <f>расходы2017!D229</f>
        <v>6000000104</v>
      </c>
      <c r="E115" s="130"/>
      <c r="F115" s="122" t="str">
        <f>A115</f>
        <v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v>
      </c>
      <c r="G115" s="131">
        <f>G116</f>
        <v>55</v>
      </c>
      <c r="H115" s="388">
        <v>55</v>
      </c>
      <c r="I115" s="306">
        <f t="shared" si="3"/>
        <v>100</v>
      </c>
      <c r="J115" s="157"/>
    </row>
    <row r="116" spans="1:10" ht="30.75" customHeight="1">
      <c r="A116" s="133" t="s">
        <v>137</v>
      </c>
      <c r="B116" s="155">
        <v>990</v>
      </c>
      <c r="C116" s="134" t="s">
        <v>78</v>
      </c>
      <c r="D116" s="134" t="str">
        <f>D115</f>
        <v>6000000104</v>
      </c>
      <c r="E116" s="134" t="s">
        <v>107</v>
      </c>
      <c r="F116" s="133" t="s">
        <v>137</v>
      </c>
      <c r="G116" s="136">
        <f>G117</f>
        <v>55</v>
      </c>
      <c r="H116" s="335">
        <v>55</v>
      </c>
      <c r="I116" s="306">
        <f t="shared" si="3"/>
        <v>100</v>
      </c>
      <c r="J116" s="157"/>
    </row>
    <row r="117" spans="1:10" ht="39" customHeight="1">
      <c r="A117" s="133" t="s">
        <v>144</v>
      </c>
      <c r="B117" s="155">
        <v>990</v>
      </c>
      <c r="C117" s="134" t="s">
        <v>78</v>
      </c>
      <c r="D117" s="134" t="str">
        <f>D116</f>
        <v>6000000104</v>
      </c>
      <c r="E117" s="134" t="s">
        <v>128</v>
      </c>
      <c r="F117" s="133" t="s">
        <v>144</v>
      </c>
      <c r="G117" s="136">
        <f>расходы2017!G231</f>
        <v>55</v>
      </c>
      <c r="H117" s="335">
        <v>55</v>
      </c>
      <c r="I117" s="306">
        <f t="shared" si="3"/>
        <v>100</v>
      </c>
      <c r="J117" s="157"/>
    </row>
    <row r="118" spans="1:10" ht="45.75" customHeight="1">
      <c r="A118" s="25" t="s">
        <v>301</v>
      </c>
      <c r="B118" s="156">
        <v>990</v>
      </c>
      <c r="C118" s="123" t="s">
        <v>78</v>
      </c>
      <c r="D118" s="123" t="str">
        <f>расходы2017!D236</f>
        <v>6000000105</v>
      </c>
      <c r="E118" s="130"/>
      <c r="F118" s="25" t="s">
        <v>301</v>
      </c>
      <c r="G118" s="131">
        <f>G119</f>
        <v>167.3</v>
      </c>
      <c r="H118" s="339">
        <v>167.2</v>
      </c>
      <c r="I118" s="306">
        <f t="shared" si="3"/>
        <v>99.940227136879841</v>
      </c>
      <c r="J118" s="157"/>
    </row>
    <row r="119" spans="1:10" ht="39" customHeight="1">
      <c r="A119" s="133" t="s">
        <v>137</v>
      </c>
      <c r="B119" s="155">
        <v>990</v>
      </c>
      <c r="C119" s="134" t="s">
        <v>78</v>
      </c>
      <c r="D119" s="134" t="str">
        <f>D118</f>
        <v>6000000105</v>
      </c>
      <c r="E119" s="134" t="s">
        <v>107</v>
      </c>
      <c r="F119" s="133" t="s">
        <v>137</v>
      </c>
      <c r="G119" s="136">
        <f>G120</f>
        <v>167.3</v>
      </c>
      <c r="H119" s="332">
        <v>167.2</v>
      </c>
      <c r="I119" s="306">
        <f t="shared" si="3"/>
        <v>99.940227136879841</v>
      </c>
      <c r="J119" s="157"/>
    </row>
    <row r="120" spans="1:10" ht="39" customHeight="1">
      <c r="A120" s="133" t="s">
        <v>144</v>
      </c>
      <c r="B120" s="155">
        <v>990</v>
      </c>
      <c r="C120" s="134" t="s">
        <v>78</v>
      </c>
      <c r="D120" s="134" t="str">
        <f>D119</f>
        <v>6000000105</v>
      </c>
      <c r="E120" s="134" t="s">
        <v>128</v>
      </c>
      <c r="F120" s="133" t="s">
        <v>144</v>
      </c>
      <c r="G120" s="136">
        <f>расходы2017!G238</f>
        <v>167.3</v>
      </c>
      <c r="H120" s="332">
        <v>167.2</v>
      </c>
      <c r="I120" s="306">
        <f t="shared" si="3"/>
        <v>99.940227136879841</v>
      </c>
      <c r="J120" s="157"/>
    </row>
    <row r="121" spans="1:10" s="143" customFormat="1" ht="57.75" customHeight="1">
      <c r="A121" s="122" t="str">
        <f>расходы2017!A242</f>
        <v>Благоустройство территории муниципального образования, связанное с обеспечением санитарного благополучия населения</v>
      </c>
      <c r="B121" s="156">
        <v>990</v>
      </c>
      <c r="C121" s="123" t="s">
        <v>78</v>
      </c>
      <c r="D121" s="123" t="str">
        <f>расходы2017!D242</f>
        <v>6000000200</v>
      </c>
      <c r="E121" s="130"/>
      <c r="F121" s="122" t="str">
        <f>A121</f>
        <v>Благоустройство территории муниципального образования, связанное с обеспечением санитарного благополучия населения</v>
      </c>
      <c r="G121" s="131">
        <f>G122+G125</f>
        <v>655.20000000000005</v>
      </c>
      <c r="H121" s="131">
        <f>H122+H125</f>
        <v>170.1</v>
      </c>
      <c r="I121" s="306">
        <f t="shared" si="3"/>
        <v>25.96153846153846</v>
      </c>
    </row>
    <row r="122" spans="1:10" s="129" customFormat="1" ht="28.5" customHeight="1">
      <c r="A122" s="122" t="s">
        <v>79</v>
      </c>
      <c r="B122" s="156">
        <v>990</v>
      </c>
      <c r="C122" s="123" t="s">
        <v>78</v>
      </c>
      <c r="D122" s="123" t="str">
        <f>расходы2017!D243</f>
        <v>6000000203</v>
      </c>
      <c r="E122" s="130"/>
      <c r="F122" s="122" t="s">
        <v>79</v>
      </c>
      <c r="G122" s="131">
        <f>G123</f>
        <v>167</v>
      </c>
      <c r="H122" s="385">
        <v>167</v>
      </c>
      <c r="I122" s="306">
        <f t="shared" si="3"/>
        <v>100</v>
      </c>
    </row>
    <row r="123" spans="1:10" ht="29.25" customHeight="1">
      <c r="A123" s="133" t="s">
        <v>137</v>
      </c>
      <c r="B123" s="155">
        <v>990</v>
      </c>
      <c r="C123" s="134" t="s">
        <v>78</v>
      </c>
      <c r="D123" s="134" t="str">
        <f>D122</f>
        <v>6000000203</v>
      </c>
      <c r="E123" s="134" t="s">
        <v>107</v>
      </c>
      <c r="F123" s="133" t="s">
        <v>137</v>
      </c>
      <c r="G123" s="136">
        <f>G124</f>
        <v>167</v>
      </c>
      <c r="H123" s="336">
        <v>167</v>
      </c>
      <c r="I123" s="306">
        <f t="shared" si="3"/>
        <v>100</v>
      </c>
    </row>
    <row r="124" spans="1:10" ht="39.75" customHeight="1">
      <c r="A124" s="133" t="s">
        <v>144</v>
      </c>
      <c r="B124" s="155">
        <v>990</v>
      </c>
      <c r="C124" s="134" t="s">
        <v>78</v>
      </c>
      <c r="D124" s="134" t="str">
        <f>D123</f>
        <v>6000000203</v>
      </c>
      <c r="E124" s="134" t="s">
        <v>128</v>
      </c>
      <c r="F124" s="133" t="s">
        <v>144</v>
      </c>
      <c r="G124" s="136">
        <f>расходы2017!G245</f>
        <v>167</v>
      </c>
      <c r="H124" s="336">
        <v>167</v>
      </c>
      <c r="I124" s="306">
        <f t="shared" si="3"/>
        <v>100</v>
      </c>
    </row>
    <row r="125" spans="1:10" s="151" customFormat="1" ht="84.75" customHeight="1">
      <c r="A125" s="122" t="str">
        <f>расходы2017!A248</f>
        <v>Уборка территории муниципального образования,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v>
      </c>
      <c r="B125" s="156">
        <v>990</v>
      </c>
      <c r="C125" s="123" t="s">
        <v>78</v>
      </c>
      <c r="D125" s="123" t="str">
        <f>расходы2017!D248</f>
        <v>6000000204</v>
      </c>
      <c r="E125" s="123"/>
      <c r="F125" s="122" t="str">
        <f>A125</f>
        <v>Уборка территории муниципального образования,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v>
      </c>
      <c r="G125" s="131">
        <f>G126</f>
        <v>488.2</v>
      </c>
      <c r="H125" s="341">
        <v>3.1</v>
      </c>
      <c r="I125" s="306">
        <f t="shared" si="3"/>
        <v>0.63498566161409264</v>
      </c>
    </row>
    <row r="126" spans="1:10" s="138" customFormat="1" ht="27.75" customHeight="1">
      <c r="A126" s="133" t="s">
        <v>137</v>
      </c>
      <c r="B126" s="155">
        <v>990</v>
      </c>
      <c r="C126" s="134" t="s">
        <v>78</v>
      </c>
      <c r="D126" s="134" t="str">
        <f>D125</f>
        <v>6000000204</v>
      </c>
      <c r="E126" s="134" t="s">
        <v>107</v>
      </c>
      <c r="F126" s="133" t="s">
        <v>137</v>
      </c>
      <c r="G126" s="136">
        <f>G127</f>
        <v>488.2</v>
      </c>
      <c r="H126" s="333">
        <v>3.1</v>
      </c>
      <c r="I126" s="306">
        <f t="shared" si="3"/>
        <v>0.63498566161409264</v>
      </c>
    </row>
    <row r="127" spans="1:10" s="138" customFormat="1" ht="38.25" customHeight="1">
      <c r="A127" s="133" t="s">
        <v>144</v>
      </c>
      <c r="B127" s="155">
        <v>990</v>
      </c>
      <c r="C127" s="134" t="s">
        <v>78</v>
      </c>
      <c r="D127" s="134" t="str">
        <f>D126</f>
        <v>6000000204</v>
      </c>
      <c r="E127" s="134" t="s">
        <v>128</v>
      </c>
      <c r="F127" s="133" t="s">
        <v>144</v>
      </c>
      <c r="G127" s="136">
        <f>расходы2017!G250</f>
        <v>488.2</v>
      </c>
      <c r="H127" s="333">
        <v>3.1</v>
      </c>
      <c r="I127" s="306">
        <f t="shared" si="3"/>
        <v>0.63498566161409264</v>
      </c>
    </row>
    <row r="128" spans="1:10" s="129" customFormat="1" ht="28.5" customHeight="1">
      <c r="A128" s="122" t="str">
        <f>расходы2017!A254</f>
        <v xml:space="preserve">Озеленение территории  муниципального образования </v>
      </c>
      <c r="B128" s="156">
        <v>990</v>
      </c>
      <c r="C128" s="123" t="s">
        <v>78</v>
      </c>
      <c r="D128" s="123" t="str">
        <f>расходы2017!D254</f>
        <v>6000000300</v>
      </c>
      <c r="E128" s="130"/>
      <c r="F128" s="122" t="str">
        <f>A128</f>
        <v xml:space="preserve">Озеленение территории  муниципального образования </v>
      </c>
      <c r="G128" s="131">
        <f>G129+G132</f>
        <v>1662.3999999999999</v>
      </c>
      <c r="H128" s="131">
        <f>H129+H132</f>
        <v>1627.6</v>
      </c>
      <c r="I128" s="306">
        <f t="shared" si="3"/>
        <v>97.906641000962466</v>
      </c>
    </row>
    <row r="129" spans="1:9" s="158" customFormat="1" ht="79.5" customHeight="1">
      <c r="A129" s="122" t="str">
        <f>расходы2017!A255</f>
        <v>Компенсационное озеленение, проведение санитарных рубок (в том числе удалению аварийных, больных деревьев и кустарников), в отношении зеленых насаждений внутриквартального озеленения</v>
      </c>
      <c r="B129" s="156">
        <v>990</v>
      </c>
      <c r="C129" s="123" t="s">
        <v>78</v>
      </c>
      <c r="D129" s="123" t="str">
        <f>расходы2017!D255</f>
        <v>6000000302</v>
      </c>
      <c r="E129" s="130"/>
      <c r="F129" s="122" t="str">
        <f>A129</f>
        <v>Компенсационное озеленение, проведение санитарных рубок (в том числе удалению аварийных, больных деревьев и кустарников), в отношении зеленых насаждений внутриквартального озеленения</v>
      </c>
      <c r="G129" s="131">
        <f>G130</f>
        <v>1519.6999999999998</v>
      </c>
      <c r="H129" s="388">
        <v>1485</v>
      </c>
      <c r="I129" s="306">
        <f t="shared" si="3"/>
        <v>97.716654602882159</v>
      </c>
    </row>
    <row r="130" spans="1:9" ht="27.75" customHeight="1">
      <c r="A130" s="133" t="s">
        <v>137</v>
      </c>
      <c r="B130" s="155">
        <v>990</v>
      </c>
      <c r="C130" s="134" t="s">
        <v>78</v>
      </c>
      <c r="D130" s="134" t="str">
        <f>D129</f>
        <v>6000000302</v>
      </c>
      <c r="E130" s="134" t="s">
        <v>107</v>
      </c>
      <c r="F130" s="133" t="s">
        <v>137</v>
      </c>
      <c r="G130" s="136">
        <f>G131</f>
        <v>1519.6999999999998</v>
      </c>
      <c r="H130" s="336">
        <v>1485</v>
      </c>
      <c r="I130" s="306">
        <f t="shared" si="3"/>
        <v>97.716654602882159</v>
      </c>
    </row>
    <row r="131" spans="1:9" ht="33" customHeight="1">
      <c r="A131" s="133" t="s">
        <v>144</v>
      </c>
      <c r="B131" s="155">
        <v>990</v>
      </c>
      <c r="C131" s="134" t="s">
        <v>78</v>
      </c>
      <c r="D131" s="134" t="str">
        <f>D130</f>
        <v>6000000302</v>
      </c>
      <c r="E131" s="134" t="s">
        <v>128</v>
      </c>
      <c r="F131" s="133" t="s">
        <v>144</v>
      </c>
      <c r="G131" s="136">
        <f>расходы2017!G257</f>
        <v>1519.6999999999998</v>
      </c>
      <c r="H131" s="336">
        <v>1485</v>
      </c>
      <c r="I131" s="306">
        <f t="shared" si="3"/>
        <v>97.716654602882159</v>
      </c>
    </row>
    <row r="132" spans="1:9" ht="42" customHeight="1">
      <c r="A132" s="25" t="s">
        <v>302</v>
      </c>
      <c r="B132" s="156">
        <v>990</v>
      </c>
      <c r="C132" s="123" t="s">
        <v>78</v>
      </c>
      <c r="D132" s="123" t="str">
        <f>расходы2017!D263</f>
        <v>6000000303</v>
      </c>
      <c r="E132" s="130"/>
      <c r="F132" s="25" t="s">
        <v>302</v>
      </c>
      <c r="G132" s="131">
        <f>G133</f>
        <v>142.69999999999999</v>
      </c>
      <c r="H132" s="339">
        <v>142.6</v>
      </c>
      <c r="I132" s="306">
        <f t="shared" si="3"/>
        <v>99.929922915206731</v>
      </c>
    </row>
    <row r="133" spans="1:9" ht="33" customHeight="1">
      <c r="A133" s="133" t="s">
        <v>137</v>
      </c>
      <c r="B133" s="155">
        <v>990</v>
      </c>
      <c r="C133" s="134" t="s">
        <v>78</v>
      </c>
      <c r="D133" s="134" t="str">
        <f>D132</f>
        <v>6000000303</v>
      </c>
      <c r="E133" s="134" t="s">
        <v>107</v>
      </c>
      <c r="F133" s="133" t="s">
        <v>137</v>
      </c>
      <c r="G133" s="136">
        <f>G134</f>
        <v>142.69999999999999</v>
      </c>
      <c r="H133" s="332">
        <v>142.6</v>
      </c>
      <c r="I133" s="306">
        <f t="shared" si="3"/>
        <v>99.929922915206731</v>
      </c>
    </row>
    <row r="134" spans="1:9" ht="33" customHeight="1">
      <c r="A134" s="133" t="s">
        <v>144</v>
      </c>
      <c r="B134" s="155">
        <v>990</v>
      </c>
      <c r="C134" s="134" t="s">
        <v>78</v>
      </c>
      <c r="D134" s="134" t="str">
        <f>D133</f>
        <v>6000000303</v>
      </c>
      <c r="E134" s="134" t="s">
        <v>128</v>
      </c>
      <c r="F134" s="133" t="s">
        <v>144</v>
      </c>
      <c r="G134" s="136">
        <f>расходы2017!G265</f>
        <v>142.69999999999999</v>
      </c>
      <c r="H134" s="332">
        <v>142.6</v>
      </c>
      <c r="I134" s="306">
        <f t="shared" si="3"/>
        <v>99.929922915206731</v>
      </c>
    </row>
    <row r="135" spans="1:9" s="138" customFormat="1" ht="44.25" customHeight="1">
      <c r="A135" s="122" t="str">
        <f>расходы2017!A268</f>
        <v>Прочие мероприятия в области благоустройства территории муниципального образования</v>
      </c>
      <c r="B135" s="156">
        <v>990</v>
      </c>
      <c r="C135" s="123" t="s">
        <v>78</v>
      </c>
      <c r="D135" s="123" t="str">
        <f>расходы2017!D268</f>
        <v>6000000400</v>
      </c>
      <c r="E135" s="130"/>
      <c r="F135" s="122" t="str">
        <f>A135</f>
        <v>Прочие мероприятия в области благоустройства территории муниципального образования</v>
      </c>
      <c r="G135" s="131">
        <f>G136+G139+G142</f>
        <v>3003.8</v>
      </c>
      <c r="H135" s="131">
        <f>H136+H139+H142</f>
        <v>2349.4</v>
      </c>
      <c r="I135" s="306">
        <f t="shared" ref="I135:I196" si="4">H135/G135*100</f>
        <v>78.214261934882472</v>
      </c>
    </row>
    <row r="136" spans="1:9" s="129" customFormat="1" ht="45" customHeight="1">
      <c r="A136" s="122" t="str">
        <f>расходы2017!A269</f>
        <v>Создание зон отдыха, в том числе обустройство и содержание детских площадок</v>
      </c>
      <c r="B136" s="156">
        <v>990</v>
      </c>
      <c r="C136" s="123" t="s">
        <v>78</v>
      </c>
      <c r="D136" s="123" t="str">
        <f>расходы2017!D269</f>
        <v>6000000401</v>
      </c>
      <c r="E136" s="130"/>
      <c r="F136" s="122" t="str">
        <f>A136</f>
        <v>Создание зон отдыха, в том числе обустройство и содержание детских площадок</v>
      </c>
      <c r="G136" s="131">
        <f>G137</f>
        <v>1234.5</v>
      </c>
      <c r="H136" s="388">
        <v>852</v>
      </c>
      <c r="I136" s="306">
        <f t="shared" si="4"/>
        <v>69.015795868772784</v>
      </c>
    </row>
    <row r="137" spans="1:9" s="138" customFormat="1" ht="29.25" customHeight="1">
      <c r="A137" s="133" t="s">
        <v>137</v>
      </c>
      <c r="B137" s="155">
        <v>990</v>
      </c>
      <c r="C137" s="134" t="s">
        <v>78</v>
      </c>
      <c r="D137" s="134" t="str">
        <f>D136</f>
        <v>6000000401</v>
      </c>
      <c r="E137" s="134" t="s">
        <v>107</v>
      </c>
      <c r="F137" s="133" t="s">
        <v>137</v>
      </c>
      <c r="G137" s="146">
        <f>G138</f>
        <v>1234.5</v>
      </c>
      <c r="H137" s="335">
        <v>852</v>
      </c>
      <c r="I137" s="306">
        <f t="shared" si="4"/>
        <v>69.015795868772784</v>
      </c>
    </row>
    <row r="138" spans="1:9" s="138" customFormat="1" ht="33.75" customHeight="1">
      <c r="A138" s="133" t="s">
        <v>144</v>
      </c>
      <c r="B138" s="155">
        <v>990</v>
      </c>
      <c r="C138" s="134" t="s">
        <v>78</v>
      </c>
      <c r="D138" s="134" t="str">
        <f>D137</f>
        <v>6000000401</v>
      </c>
      <c r="E138" s="135" t="s">
        <v>128</v>
      </c>
      <c r="F138" s="133" t="s">
        <v>144</v>
      </c>
      <c r="G138" s="146">
        <f>расходы2017!G271</f>
        <v>1234.5</v>
      </c>
      <c r="H138" s="335">
        <v>852</v>
      </c>
      <c r="I138" s="306">
        <f t="shared" si="4"/>
        <v>69.015795868772784</v>
      </c>
    </row>
    <row r="139" spans="1:9" s="151" customFormat="1" ht="28.5" customHeight="1">
      <c r="A139" s="122" t="s">
        <v>80</v>
      </c>
      <c r="B139" s="156">
        <v>990</v>
      </c>
      <c r="C139" s="123" t="s">
        <v>78</v>
      </c>
      <c r="D139" s="123" t="str">
        <f>расходы2017!D276</f>
        <v>6000000402</v>
      </c>
      <c r="E139" s="123"/>
      <c r="F139" s="122" t="s">
        <v>80</v>
      </c>
      <c r="G139" s="131">
        <f>G140</f>
        <v>1430</v>
      </c>
      <c r="H139" s="341">
        <v>1352.6</v>
      </c>
      <c r="I139" s="306">
        <f t="shared" si="4"/>
        <v>94.587412587412572</v>
      </c>
    </row>
    <row r="140" spans="1:9" ht="30.75" customHeight="1">
      <c r="A140" s="133" t="s">
        <v>137</v>
      </c>
      <c r="B140" s="155">
        <v>990</v>
      </c>
      <c r="C140" s="134" t="s">
        <v>78</v>
      </c>
      <c r="D140" s="134" t="str">
        <f>D139</f>
        <v>6000000402</v>
      </c>
      <c r="E140" s="134" t="s">
        <v>107</v>
      </c>
      <c r="F140" s="133" t="s">
        <v>137</v>
      </c>
      <c r="G140" s="136">
        <f>G141</f>
        <v>1430</v>
      </c>
      <c r="H140" s="332">
        <v>1352.6</v>
      </c>
      <c r="I140" s="306">
        <f t="shared" si="4"/>
        <v>94.587412587412572</v>
      </c>
    </row>
    <row r="141" spans="1:9" ht="38.25" customHeight="1">
      <c r="A141" s="133" t="s">
        <v>144</v>
      </c>
      <c r="B141" s="155">
        <v>990</v>
      </c>
      <c r="C141" s="134" t="s">
        <v>78</v>
      </c>
      <c r="D141" s="134" t="str">
        <f>D140</f>
        <v>6000000402</v>
      </c>
      <c r="E141" s="134" t="s">
        <v>128</v>
      </c>
      <c r="F141" s="133" t="s">
        <v>144</v>
      </c>
      <c r="G141" s="136">
        <f>расходы2017!G278</f>
        <v>1430</v>
      </c>
      <c r="H141" s="332">
        <v>1352.6</v>
      </c>
      <c r="I141" s="306">
        <f t="shared" si="4"/>
        <v>94.587412587412572</v>
      </c>
    </row>
    <row r="142" spans="1:9" s="129" customFormat="1" ht="43.5" customHeight="1">
      <c r="A142" s="122" t="str">
        <f>расходы2017!A284</f>
        <v xml:space="preserve">Выполнение оформления к праздничным мероприятиям на территории муниципального образования </v>
      </c>
      <c r="B142" s="156">
        <v>990</v>
      </c>
      <c r="C142" s="123" t="s">
        <v>78</v>
      </c>
      <c r="D142" s="123" t="str">
        <f>расходы2017!D284</f>
        <v>6000000403</v>
      </c>
      <c r="E142" s="130"/>
      <c r="F142" s="122" t="str">
        <f>A142</f>
        <v xml:space="preserve">Выполнение оформления к праздничным мероприятиям на территории муниципального образования </v>
      </c>
      <c r="G142" s="131">
        <f>G143</f>
        <v>339.3</v>
      </c>
      <c r="H142" s="339">
        <v>144.80000000000001</v>
      </c>
      <c r="I142" s="306">
        <f t="shared" si="4"/>
        <v>42.676097848511645</v>
      </c>
    </row>
    <row r="143" spans="1:9" s="138" customFormat="1" ht="27" customHeight="1">
      <c r="A143" s="133" t="s">
        <v>137</v>
      </c>
      <c r="B143" s="155">
        <v>990</v>
      </c>
      <c r="C143" s="134" t="s">
        <v>78</v>
      </c>
      <c r="D143" s="134" t="str">
        <f>D142</f>
        <v>6000000403</v>
      </c>
      <c r="E143" s="135" t="s">
        <v>107</v>
      </c>
      <c r="F143" s="133" t="s">
        <v>137</v>
      </c>
      <c r="G143" s="136">
        <f>G144</f>
        <v>339.3</v>
      </c>
      <c r="H143" s="333">
        <v>144.80000000000001</v>
      </c>
      <c r="I143" s="306">
        <f t="shared" si="4"/>
        <v>42.676097848511645</v>
      </c>
    </row>
    <row r="144" spans="1:9" s="138" customFormat="1" ht="38.25" customHeight="1">
      <c r="A144" s="133" t="s">
        <v>144</v>
      </c>
      <c r="B144" s="155">
        <v>990</v>
      </c>
      <c r="C144" s="134" t="s">
        <v>78</v>
      </c>
      <c r="D144" s="134" t="str">
        <f>D143</f>
        <v>6000000403</v>
      </c>
      <c r="E144" s="135" t="s">
        <v>128</v>
      </c>
      <c r="F144" s="133" t="s">
        <v>144</v>
      </c>
      <c r="G144" s="136">
        <f>расходы2017!G286</f>
        <v>339.3</v>
      </c>
      <c r="H144" s="333">
        <v>144.80000000000001</v>
      </c>
      <c r="I144" s="306">
        <f t="shared" si="4"/>
        <v>42.676097848511645</v>
      </c>
    </row>
    <row r="145" spans="1:9" ht="75" customHeight="1">
      <c r="A145" s="122" t="s">
        <v>323</v>
      </c>
      <c r="B145" s="156">
        <v>990</v>
      </c>
      <c r="C145" s="123" t="s">
        <v>78</v>
      </c>
      <c r="D145" s="268" t="str">
        <f>расходы2017!D290</f>
        <v>60000G3160</v>
      </c>
      <c r="E145" s="116"/>
      <c r="F145" s="122" t="s">
        <v>323</v>
      </c>
      <c r="G145" s="131">
        <f>G146</f>
        <v>4069.9</v>
      </c>
      <c r="H145" s="339">
        <v>4069.9</v>
      </c>
      <c r="I145" s="306">
        <f t="shared" si="4"/>
        <v>100</v>
      </c>
    </row>
    <row r="146" spans="1:9" ht="29.25" customHeight="1">
      <c r="A146" s="133" t="s">
        <v>137</v>
      </c>
      <c r="B146" s="155">
        <v>990</v>
      </c>
      <c r="C146" s="134" t="s">
        <v>78</v>
      </c>
      <c r="D146" s="267" t="str">
        <f>D145</f>
        <v>60000G3160</v>
      </c>
      <c r="E146" s="134" t="s">
        <v>107</v>
      </c>
      <c r="F146" s="133" t="s">
        <v>137</v>
      </c>
      <c r="G146" s="136">
        <f>G147</f>
        <v>4069.9</v>
      </c>
      <c r="H146" s="332">
        <v>4069.9</v>
      </c>
      <c r="I146" s="306">
        <f t="shared" si="4"/>
        <v>100</v>
      </c>
    </row>
    <row r="147" spans="1:9" ht="37.5" customHeight="1">
      <c r="A147" s="133" t="s">
        <v>144</v>
      </c>
      <c r="B147" s="155">
        <v>990</v>
      </c>
      <c r="C147" s="134" t="s">
        <v>78</v>
      </c>
      <c r="D147" s="267" t="str">
        <f>D146</f>
        <v>60000G3160</v>
      </c>
      <c r="E147" s="134" t="s">
        <v>128</v>
      </c>
      <c r="F147" s="133" t="s">
        <v>144</v>
      </c>
      <c r="G147" s="136">
        <f>расходы2017!G292</f>
        <v>4069.9</v>
      </c>
      <c r="H147" s="332">
        <v>4069.9</v>
      </c>
      <c r="I147" s="306">
        <f t="shared" si="4"/>
        <v>100</v>
      </c>
    </row>
    <row r="148" spans="1:9" s="160" customFormat="1" ht="15" customHeight="1">
      <c r="A148" s="159" t="s">
        <v>81</v>
      </c>
      <c r="B148" s="179">
        <v>990</v>
      </c>
      <c r="C148" s="185" t="s">
        <v>82</v>
      </c>
      <c r="D148" s="275"/>
      <c r="E148" s="185"/>
      <c r="F148" s="159" t="s">
        <v>81</v>
      </c>
      <c r="G148" s="162">
        <f>G149</f>
        <v>5</v>
      </c>
      <c r="H148" s="389">
        <v>4</v>
      </c>
      <c r="I148" s="306">
        <f t="shared" si="4"/>
        <v>80</v>
      </c>
    </row>
    <row r="149" spans="1:9" s="128" customFormat="1" ht="32.25" customHeight="1">
      <c r="A149" s="127" t="s">
        <v>83</v>
      </c>
      <c r="B149" s="154">
        <v>990</v>
      </c>
      <c r="C149" s="144" t="s">
        <v>84</v>
      </c>
      <c r="D149" s="270"/>
      <c r="E149" s="153"/>
      <c r="F149" s="127" t="s">
        <v>83</v>
      </c>
      <c r="G149" s="149">
        <f>G150</f>
        <v>5</v>
      </c>
      <c r="H149" s="337">
        <v>4</v>
      </c>
      <c r="I149" s="306">
        <f t="shared" si="4"/>
        <v>80</v>
      </c>
    </row>
    <row r="150" spans="1:9" s="129" customFormat="1" ht="67.2" customHeight="1">
      <c r="A150" s="170" t="str">
        <f>расходы2017!A297</f>
        <v>Ведомственная целевая программа по участию в мероприятиях по охране окружающей среды в муниципальном образовании поселок Тярлево</v>
      </c>
      <c r="B150" s="156">
        <v>990</v>
      </c>
      <c r="C150" s="123" t="s">
        <v>84</v>
      </c>
      <c r="D150" s="123" t="str">
        <f>расходы2017!D297</f>
        <v>7950000100</v>
      </c>
      <c r="E150" s="188"/>
      <c r="F150" s="170" t="str">
        <f>A150</f>
        <v>Ведомственная целевая программа по участию в мероприятиях по охране окружающей среды в муниципальном образовании поселок Тярлево</v>
      </c>
      <c r="G150" s="131">
        <f>G151</f>
        <v>5</v>
      </c>
      <c r="H150" s="385">
        <v>4</v>
      </c>
      <c r="I150" s="306">
        <f t="shared" si="4"/>
        <v>80</v>
      </c>
    </row>
    <row r="151" spans="1:9" ht="26.25" customHeight="1">
      <c r="A151" s="133" t="s">
        <v>137</v>
      </c>
      <c r="B151" s="155">
        <v>990</v>
      </c>
      <c r="C151" s="134" t="s">
        <v>84</v>
      </c>
      <c r="D151" s="134" t="str">
        <f>D150</f>
        <v>7950000100</v>
      </c>
      <c r="E151" s="134" t="s">
        <v>107</v>
      </c>
      <c r="F151" s="133" t="s">
        <v>137</v>
      </c>
      <c r="G151" s="136">
        <f>G152</f>
        <v>5</v>
      </c>
      <c r="H151" s="336">
        <v>4</v>
      </c>
      <c r="I151" s="306">
        <f t="shared" si="4"/>
        <v>80</v>
      </c>
    </row>
    <row r="152" spans="1:9" ht="41.25" customHeight="1">
      <c r="A152" s="133" t="s">
        <v>144</v>
      </c>
      <c r="B152" s="155">
        <v>990</v>
      </c>
      <c r="C152" s="134" t="s">
        <v>84</v>
      </c>
      <c r="D152" s="134" t="str">
        <f>D151</f>
        <v>7950000100</v>
      </c>
      <c r="E152" s="134" t="s">
        <v>128</v>
      </c>
      <c r="F152" s="133" t="s">
        <v>144</v>
      </c>
      <c r="G152" s="136">
        <f>расходы2017!G299</f>
        <v>5</v>
      </c>
      <c r="H152" s="336">
        <v>4</v>
      </c>
      <c r="I152" s="306">
        <f t="shared" si="4"/>
        <v>80</v>
      </c>
    </row>
    <row r="153" spans="1:9" s="145" customFormat="1" ht="19.5" customHeight="1">
      <c r="A153" s="161" t="s">
        <v>85</v>
      </c>
      <c r="B153" s="179">
        <v>990</v>
      </c>
      <c r="C153" s="185" t="s">
        <v>86</v>
      </c>
      <c r="D153" s="275"/>
      <c r="E153" s="179"/>
      <c r="F153" s="161" t="s">
        <v>85</v>
      </c>
      <c r="G153" s="162">
        <f>G154+G158+G165</f>
        <v>2368.6</v>
      </c>
      <c r="H153" s="162">
        <f>H154+H158+H165</f>
        <v>1548.3</v>
      </c>
      <c r="I153" s="306">
        <f t="shared" si="4"/>
        <v>65.367727771679469</v>
      </c>
    </row>
    <row r="154" spans="1:9" s="145" customFormat="1" ht="42.75" customHeight="1">
      <c r="A154" s="127" t="s">
        <v>152</v>
      </c>
      <c r="B154" s="154">
        <v>990</v>
      </c>
      <c r="C154" s="144" t="s">
        <v>87</v>
      </c>
      <c r="D154" s="270"/>
      <c r="E154" s="189"/>
      <c r="F154" s="127" t="s">
        <v>152</v>
      </c>
      <c r="G154" s="149">
        <f>G155</f>
        <v>117</v>
      </c>
      <c r="H154" s="337">
        <v>75</v>
      </c>
      <c r="I154" s="306">
        <f t="shared" si="4"/>
        <v>64.102564102564102</v>
      </c>
    </row>
    <row r="155" spans="1:9" s="145" customFormat="1" ht="82.5" customHeight="1">
      <c r="A155" s="122" t="str">
        <f>расходы2017!A304</f>
        <v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 и муниципальных служащих </v>
      </c>
      <c r="B155" s="156">
        <v>990</v>
      </c>
      <c r="C155" s="163" t="s">
        <v>87</v>
      </c>
      <c r="D155" s="163" t="str">
        <f>расходы2017!D304</f>
        <v>4280000100</v>
      </c>
      <c r="E155" s="164"/>
      <c r="F155" s="122" t="str">
        <f>A155</f>
        <v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 и муниципальных служащих </v>
      </c>
      <c r="G155" s="131">
        <f>G156</f>
        <v>117</v>
      </c>
      <c r="H155" s="337">
        <v>75</v>
      </c>
      <c r="I155" s="306">
        <f t="shared" si="4"/>
        <v>64.102564102564102</v>
      </c>
    </row>
    <row r="156" spans="1:9" s="145" customFormat="1" ht="26.25" customHeight="1">
      <c r="A156" s="133" t="s">
        <v>137</v>
      </c>
      <c r="B156" s="155">
        <v>990</v>
      </c>
      <c r="C156" s="165" t="s">
        <v>87</v>
      </c>
      <c r="D156" s="165" t="str">
        <f>D155</f>
        <v>4280000100</v>
      </c>
      <c r="E156" s="166" t="s">
        <v>107</v>
      </c>
      <c r="F156" s="133" t="s">
        <v>137</v>
      </c>
      <c r="G156" s="140">
        <f>G157</f>
        <v>117</v>
      </c>
      <c r="H156" s="343">
        <v>75</v>
      </c>
      <c r="I156" s="306">
        <f t="shared" si="4"/>
        <v>64.102564102564102</v>
      </c>
    </row>
    <row r="157" spans="1:9" s="145" customFormat="1" ht="40.5" customHeight="1">
      <c r="A157" s="133" t="s">
        <v>144</v>
      </c>
      <c r="B157" s="155">
        <v>990</v>
      </c>
      <c r="C157" s="165" t="s">
        <v>87</v>
      </c>
      <c r="D157" s="165" t="str">
        <f>D156</f>
        <v>4280000100</v>
      </c>
      <c r="E157" s="166" t="s">
        <v>128</v>
      </c>
      <c r="F157" s="133" t="s">
        <v>144</v>
      </c>
      <c r="G157" s="140">
        <f>расходы2017!G306</f>
        <v>117</v>
      </c>
      <c r="H157" s="343">
        <v>75</v>
      </c>
      <c r="I157" s="306">
        <f t="shared" si="4"/>
        <v>64.102564102564102</v>
      </c>
    </row>
    <row r="158" spans="1:9" ht="30" customHeight="1">
      <c r="A158" s="161" t="s">
        <v>393</v>
      </c>
      <c r="B158" s="179">
        <v>990</v>
      </c>
      <c r="C158" s="185" t="s">
        <v>88</v>
      </c>
      <c r="D158" s="275"/>
      <c r="E158" s="281"/>
      <c r="F158" s="161" t="s">
        <v>393</v>
      </c>
      <c r="G158" s="162">
        <f>G159+G162</f>
        <v>2163.4</v>
      </c>
      <c r="H158" s="162">
        <f>H159+H162</f>
        <v>1466.6</v>
      </c>
      <c r="I158" s="306">
        <f t="shared" si="4"/>
        <v>67.791439400942949</v>
      </c>
    </row>
    <row r="159" spans="1:9" ht="42.6" customHeight="1">
      <c r="A159" s="122" t="str">
        <f>расходы2017!A310</f>
        <v>Организация и проведение досуговых мероприятий для жителей   муниципального образования</v>
      </c>
      <c r="B159" s="156">
        <v>990</v>
      </c>
      <c r="C159" s="163" t="s">
        <v>88</v>
      </c>
      <c r="D159" s="163" t="str">
        <f>расходы2017!D310</f>
        <v>4310000200</v>
      </c>
      <c r="E159" s="166"/>
      <c r="F159" s="122" t="str">
        <f>A159</f>
        <v>Организация и проведение досуговых мероприятий для жителей   муниципального образования</v>
      </c>
      <c r="G159" s="131">
        <f>G160</f>
        <v>2138.4</v>
      </c>
      <c r="H159" s="339">
        <v>1446.6</v>
      </c>
      <c r="I159" s="306">
        <f t="shared" si="4"/>
        <v>67.648709315375982</v>
      </c>
    </row>
    <row r="160" spans="1:9" ht="27.75" customHeight="1">
      <c r="A160" s="133" t="s">
        <v>137</v>
      </c>
      <c r="B160" s="155">
        <v>990</v>
      </c>
      <c r="C160" s="165" t="s">
        <v>88</v>
      </c>
      <c r="D160" s="165" t="str">
        <f>D159</f>
        <v>4310000200</v>
      </c>
      <c r="E160" s="166" t="s">
        <v>107</v>
      </c>
      <c r="F160" s="133" t="s">
        <v>137</v>
      </c>
      <c r="G160" s="140">
        <f>G161</f>
        <v>2138.4</v>
      </c>
      <c r="H160" s="329">
        <v>1446.6</v>
      </c>
      <c r="I160" s="306">
        <f t="shared" si="4"/>
        <v>67.648709315375982</v>
      </c>
    </row>
    <row r="161" spans="1:9" ht="39" customHeight="1">
      <c r="A161" s="133" t="s">
        <v>144</v>
      </c>
      <c r="B161" s="155">
        <v>990</v>
      </c>
      <c r="C161" s="165" t="s">
        <v>88</v>
      </c>
      <c r="D161" s="165" t="str">
        <f>D160</f>
        <v>4310000200</v>
      </c>
      <c r="E161" s="166" t="s">
        <v>128</v>
      </c>
      <c r="F161" s="133" t="s">
        <v>144</v>
      </c>
      <c r="G161" s="140">
        <f>расходы2017!G312</f>
        <v>2138.4</v>
      </c>
      <c r="H161" s="329">
        <v>1446.6</v>
      </c>
      <c r="I161" s="306">
        <f t="shared" si="4"/>
        <v>67.648709315375982</v>
      </c>
    </row>
    <row r="162" spans="1:9" ht="68.400000000000006" customHeight="1">
      <c r="A162" s="122" t="str">
        <f>расходы2017!A322</f>
        <v>Ведомственная целевая программа по участию в реализации мер по профилактике дорожно-транспортного травматизма на территории муниципального образования</v>
      </c>
      <c r="B162" s="156">
        <v>990</v>
      </c>
      <c r="C162" s="123" t="s">
        <v>88</v>
      </c>
      <c r="D162" s="286" t="str">
        <f>расходы2017!D322</f>
        <v>7950000500</v>
      </c>
      <c r="E162" s="130"/>
      <c r="F162" s="122" t="str">
        <f>A162</f>
        <v>Ведомственная целевая программа по участию в реализации мер по профилактике дорожно-транспортного травматизма на территории муниципального образования</v>
      </c>
      <c r="G162" s="124">
        <f>G163</f>
        <v>25</v>
      </c>
      <c r="H162" s="124">
        <f>H163</f>
        <v>20</v>
      </c>
      <c r="I162" s="306">
        <f t="shared" si="4"/>
        <v>80</v>
      </c>
    </row>
    <row r="163" spans="1:9" ht="31.2" customHeight="1">
      <c r="A163" s="133" t="s">
        <v>137</v>
      </c>
      <c r="B163" s="155">
        <v>990</v>
      </c>
      <c r="C163" s="134" t="s">
        <v>88</v>
      </c>
      <c r="D163" s="134" t="str">
        <f>D162</f>
        <v>7950000500</v>
      </c>
      <c r="E163" s="116" t="s">
        <v>107</v>
      </c>
      <c r="F163" s="133" t="s">
        <v>137</v>
      </c>
      <c r="G163" s="136">
        <f>G164</f>
        <v>25</v>
      </c>
      <c r="H163" s="331">
        <v>20</v>
      </c>
      <c r="I163" s="306">
        <f t="shared" si="4"/>
        <v>80</v>
      </c>
    </row>
    <row r="164" spans="1:9" ht="39" customHeight="1">
      <c r="A164" s="133" t="s">
        <v>144</v>
      </c>
      <c r="B164" s="155">
        <v>990</v>
      </c>
      <c r="C164" s="134" t="s">
        <v>88</v>
      </c>
      <c r="D164" s="134" t="str">
        <f>D163</f>
        <v>7950000500</v>
      </c>
      <c r="E164" s="116" t="s">
        <v>128</v>
      </c>
      <c r="F164" s="133" t="s">
        <v>144</v>
      </c>
      <c r="G164" s="136">
        <f>расходы2017!G326</f>
        <v>25</v>
      </c>
      <c r="H164" s="331">
        <v>20</v>
      </c>
      <c r="I164" s="306">
        <f t="shared" si="4"/>
        <v>80</v>
      </c>
    </row>
    <row r="165" spans="1:9" s="147" customFormat="1" ht="34.200000000000003" customHeight="1">
      <c r="A165" s="161" t="s">
        <v>388</v>
      </c>
      <c r="B165" s="179">
        <v>990</v>
      </c>
      <c r="C165" s="185" t="s">
        <v>387</v>
      </c>
      <c r="D165" s="275"/>
      <c r="E165" s="281"/>
      <c r="F165" s="161" t="s">
        <v>388</v>
      </c>
      <c r="G165" s="162">
        <f>G166</f>
        <v>88.2</v>
      </c>
      <c r="H165" s="340">
        <v>6.7</v>
      </c>
      <c r="I165" s="306">
        <f t="shared" si="4"/>
        <v>7.5963718820861681</v>
      </c>
    </row>
    <row r="166" spans="1:9" ht="31.8" customHeight="1">
      <c r="A166" s="122" t="str">
        <f>расходы2017!A328</f>
        <v>Проведение работ по военно-патриотическому воспитанию граждан</v>
      </c>
      <c r="B166" s="156">
        <v>990</v>
      </c>
      <c r="C166" s="292" t="str">
        <f>C165</f>
        <v>0709</v>
      </c>
      <c r="D166" s="292" t="str">
        <f>расходы2017!D328</f>
        <v>4310000100</v>
      </c>
      <c r="E166" s="166"/>
      <c r="F166" s="122" t="str">
        <f>A166</f>
        <v>Проведение работ по военно-патриотическому воспитанию граждан</v>
      </c>
      <c r="G166" s="131">
        <f>G167</f>
        <v>88.2</v>
      </c>
      <c r="H166" s="339">
        <v>6.7</v>
      </c>
      <c r="I166" s="306">
        <f t="shared" si="4"/>
        <v>7.5963718820861681</v>
      </c>
    </row>
    <row r="167" spans="1:9" ht="30" customHeight="1">
      <c r="A167" s="133" t="s">
        <v>390</v>
      </c>
      <c r="B167" s="155">
        <v>990</v>
      </c>
      <c r="C167" s="293" t="str">
        <f>C165</f>
        <v>0709</v>
      </c>
      <c r="D167" s="165" t="str">
        <f>D166</f>
        <v>4310000100</v>
      </c>
      <c r="E167" s="166" t="s">
        <v>107</v>
      </c>
      <c r="F167" s="133" t="s">
        <v>390</v>
      </c>
      <c r="G167" s="140">
        <f>G168</f>
        <v>88.2</v>
      </c>
      <c r="H167" s="329">
        <v>6.7</v>
      </c>
      <c r="I167" s="306">
        <f t="shared" si="4"/>
        <v>7.5963718820861681</v>
      </c>
    </row>
    <row r="168" spans="1:9" s="158" customFormat="1" ht="42.6" customHeight="1">
      <c r="A168" s="133" t="s">
        <v>144</v>
      </c>
      <c r="B168" s="155">
        <v>990</v>
      </c>
      <c r="C168" s="293" t="str">
        <f>C165</f>
        <v>0709</v>
      </c>
      <c r="D168" s="165" t="str">
        <f>D167</f>
        <v>4310000100</v>
      </c>
      <c r="E168" s="166" t="s">
        <v>128</v>
      </c>
      <c r="F168" s="133" t="s">
        <v>144</v>
      </c>
      <c r="G168" s="140">
        <f>расходы2017!G330</f>
        <v>88.2</v>
      </c>
      <c r="H168" s="342">
        <v>6.7</v>
      </c>
      <c r="I168" s="306">
        <f t="shared" si="4"/>
        <v>7.5963718820861681</v>
      </c>
    </row>
    <row r="169" spans="1:9" ht="18.75" customHeight="1">
      <c r="A169" s="161" t="s">
        <v>89</v>
      </c>
      <c r="B169" s="179">
        <v>990</v>
      </c>
      <c r="C169" s="167" t="s">
        <v>90</v>
      </c>
      <c r="D169" s="271"/>
      <c r="E169" s="167"/>
      <c r="F169" s="161" t="s">
        <v>89</v>
      </c>
      <c r="G169" s="162">
        <f>G170</f>
        <v>1521.9</v>
      </c>
      <c r="H169" s="341">
        <v>927.7</v>
      </c>
      <c r="I169" s="306">
        <f t="shared" si="4"/>
        <v>60.956698863263028</v>
      </c>
    </row>
    <row r="170" spans="1:9" ht="15.75" customHeight="1">
      <c r="A170" s="127" t="s">
        <v>91</v>
      </c>
      <c r="B170" s="154">
        <v>990</v>
      </c>
      <c r="C170" s="168" t="s">
        <v>92</v>
      </c>
      <c r="D170" s="272"/>
      <c r="E170" s="169"/>
      <c r="F170" s="127" t="s">
        <v>91</v>
      </c>
      <c r="G170" s="149">
        <f>G171+G174</f>
        <v>1521.9</v>
      </c>
      <c r="H170" s="341">
        <v>927.7</v>
      </c>
      <c r="I170" s="306">
        <f t="shared" si="4"/>
        <v>60.956698863263028</v>
      </c>
    </row>
    <row r="171" spans="1:9" ht="54.75" customHeight="1">
      <c r="A171" s="170" t="s">
        <v>93</v>
      </c>
      <c r="B171" s="156">
        <v>990</v>
      </c>
      <c r="C171" s="163" t="s">
        <v>92</v>
      </c>
      <c r="D171" s="163" t="str">
        <f>расходы2017!D338</f>
        <v>4400000100</v>
      </c>
      <c r="E171" s="164"/>
      <c r="F171" s="170" t="s">
        <v>93</v>
      </c>
      <c r="G171" s="131">
        <f>G172</f>
        <v>1399.9</v>
      </c>
      <c r="H171" s="339">
        <v>911.7</v>
      </c>
      <c r="I171" s="306">
        <f t="shared" si="4"/>
        <v>65.126080434316734</v>
      </c>
    </row>
    <row r="172" spans="1:9" ht="30" customHeight="1">
      <c r="A172" s="133" t="s">
        <v>137</v>
      </c>
      <c r="B172" s="155">
        <v>990</v>
      </c>
      <c r="C172" s="165" t="s">
        <v>92</v>
      </c>
      <c r="D172" s="165" t="str">
        <f>D171</f>
        <v>4400000100</v>
      </c>
      <c r="E172" s="166" t="s">
        <v>107</v>
      </c>
      <c r="F172" s="133" t="s">
        <v>137</v>
      </c>
      <c r="G172" s="140">
        <f>G173</f>
        <v>1399.9</v>
      </c>
      <c r="H172" s="332">
        <v>911.7</v>
      </c>
      <c r="I172" s="306">
        <f t="shared" si="4"/>
        <v>65.126080434316734</v>
      </c>
    </row>
    <row r="173" spans="1:9" ht="35.25" customHeight="1">
      <c r="A173" s="133" t="s">
        <v>144</v>
      </c>
      <c r="B173" s="155">
        <v>990</v>
      </c>
      <c r="C173" s="165" t="s">
        <v>92</v>
      </c>
      <c r="D173" s="165" t="str">
        <f>D172</f>
        <v>4400000100</v>
      </c>
      <c r="E173" s="166" t="s">
        <v>128</v>
      </c>
      <c r="F173" s="133" t="s">
        <v>144</v>
      </c>
      <c r="G173" s="140">
        <f>расходы2017!G340</f>
        <v>1399.9</v>
      </c>
      <c r="H173" s="332">
        <v>911.7</v>
      </c>
      <c r="I173" s="306">
        <f t="shared" si="4"/>
        <v>65.126080434316734</v>
      </c>
    </row>
    <row r="174" spans="1:9" s="158" customFormat="1" ht="54" customHeight="1">
      <c r="A174" s="122" t="str">
        <f>расходы2017!A344</f>
        <v>Ведомственная целевая программа по организации и проведению мероприятий по сохранению и развитию местных традиций и обрядов</v>
      </c>
      <c r="B174" s="156">
        <v>990</v>
      </c>
      <c r="C174" s="163" t="s">
        <v>92</v>
      </c>
      <c r="D174" s="163" t="str">
        <f>расходы2017!D344</f>
        <v>7950000900</v>
      </c>
      <c r="E174" s="163"/>
      <c r="F174" s="122" t="str">
        <f>A174</f>
        <v>Ведомственная целевая программа по организации и проведению мероприятий по сохранению и развитию местных традиций и обрядов</v>
      </c>
      <c r="G174" s="131">
        <f>G175</f>
        <v>122</v>
      </c>
      <c r="H174" s="388">
        <v>16</v>
      </c>
      <c r="I174" s="306">
        <f t="shared" si="4"/>
        <v>13.114754098360656</v>
      </c>
    </row>
    <row r="175" spans="1:9" ht="25.5" customHeight="1">
      <c r="A175" s="133" t="s">
        <v>137</v>
      </c>
      <c r="B175" s="155">
        <v>990</v>
      </c>
      <c r="C175" s="165" t="s">
        <v>92</v>
      </c>
      <c r="D175" s="165" t="str">
        <f>D174</f>
        <v>7950000900</v>
      </c>
      <c r="E175" s="165" t="s">
        <v>107</v>
      </c>
      <c r="F175" s="133" t="s">
        <v>137</v>
      </c>
      <c r="G175" s="140">
        <f>G176</f>
        <v>122</v>
      </c>
      <c r="H175" s="331">
        <v>16</v>
      </c>
      <c r="I175" s="306">
        <f t="shared" si="4"/>
        <v>13.114754098360656</v>
      </c>
    </row>
    <row r="176" spans="1:9" ht="41.25" customHeight="1">
      <c r="A176" s="133" t="s">
        <v>144</v>
      </c>
      <c r="B176" s="155">
        <v>990</v>
      </c>
      <c r="C176" s="165" t="s">
        <v>92</v>
      </c>
      <c r="D176" s="165" t="str">
        <f>D175</f>
        <v>7950000900</v>
      </c>
      <c r="E176" s="165" t="s">
        <v>128</v>
      </c>
      <c r="F176" s="133" t="s">
        <v>144</v>
      </c>
      <c r="G176" s="140">
        <f>расходы2017!G346</f>
        <v>122</v>
      </c>
      <c r="H176" s="331">
        <v>16</v>
      </c>
      <c r="I176" s="306">
        <f t="shared" si="4"/>
        <v>13.114754098360656</v>
      </c>
    </row>
    <row r="177" spans="1:9" s="160" customFormat="1" ht="24.75" customHeight="1">
      <c r="A177" s="161" t="s">
        <v>94</v>
      </c>
      <c r="B177" s="179">
        <v>990</v>
      </c>
      <c r="C177" s="185" t="s">
        <v>95</v>
      </c>
      <c r="D177" s="271"/>
      <c r="E177" s="167"/>
      <c r="F177" s="161" t="s">
        <v>94</v>
      </c>
      <c r="G177" s="162">
        <f>G178+G182</f>
        <v>496.1</v>
      </c>
      <c r="H177" s="340">
        <v>429.6</v>
      </c>
      <c r="I177" s="306">
        <f t="shared" si="4"/>
        <v>86.595444466841371</v>
      </c>
    </row>
    <row r="178" spans="1:9" s="128" customFormat="1" ht="18.75" customHeight="1">
      <c r="A178" s="127" t="str">
        <f>'(прил.3 отчет об исполнении)'!A169</f>
        <v>Социальное обеспечение населения</v>
      </c>
      <c r="B178" s="154">
        <v>990</v>
      </c>
      <c r="C178" s="144" t="s">
        <v>134</v>
      </c>
      <c r="D178" s="272"/>
      <c r="E178" s="168"/>
      <c r="F178" s="127" t="str">
        <f>A178</f>
        <v>Социальное обеспечение населения</v>
      </c>
      <c r="G178" s="149">
        <f>G179</f>
        <v>496.1</v>
      </c>
      <c r="H178" s="338">
        <v>429.6</v>
      </c>
      <c r="I178" s="306">
        <f t="shared" si="4"/>
        <v>86.595444466841371</v>
      </c>
    </row>
    <row r="179" spans="1:9" s="147" customFormat="1" ht="170.4" customHeight="1">
      <c r="A179" s="259" t="str">
        <f>расходы2017!A354</f>
        <v xml:space="preserve">Назначение, выплата, перерасчет ежемесячной доплаты за стаж работы в
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образований, а также приостановление, возобновление, прекращение выплаты доплаты к пенсии в соответствии с законом Санкт-Петербурга
</v>
      </c>
      <c r="B179" s="156">
        <v>990</v>
      </c>
      <c r="C179" s="123" t="s">
        <v>134</v>
      </c>
      <c r="D179" s="163" t="str">
        <f>расходы2017!D354</f>
        <v>5050000100</v>
      </c>
      <c r="E179" s="163"/>
      <c r="F179" s="259" t="str">
        <f>A179</f>
        <v xml:space="preserve">Назначение, выплата, перерасчет ежемесячной доплаты за стаж работы в
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образований, а также приостановление, возобновление, прекращение выплаты доплаты к пенсии в соответствии с законом Санкт-Петербурга
</v>
      </c>
      <c r="G179" s="131">
        <f>G180</f>
        <v>496.1</v>
      </c>
      <c r="H179" s="339">
        <v>429.6</v>
      </c>
      <c r="I179" s="306">
        <f t="shared" si="4"/>
        <v>86.595444466841371</v>
      </c>
    </row>
    <row r="180" spans="1:9" s="129" customFormat="1" ht="25.2" customHeight="1">
      <c r="A180" s="133" t="s">
        <v>158</v>
      </c>
      <c r="B180" s="155">
        <v>990</v>
      </c>
      <c r="C180" s="134" t="s">
        <v>134</v>
      </c>
      <c r="D180" s="165" t="str">
        <f>D179</f>
        <v>5050000100</v>
      </c>
      <c r="E180" s="165" t="s">
        <v>125</v>
      </c>
      <c r="F180" s="133" t="s">
        <v>158</v>
      </c>
      <c r="G180" s="136">
        <f>G181</f>
        <v>496.1</v>
      </c>
      <c r="H180" s="329">
        <v>429.6</v>
      </c>
      <c r="I180" s="306">
        <f t="shared" si="4"/>
        <v>86.595444466841371</v>
      </c>
    </row>
    <row r="181" spans="1:9" s="129" customFormat="1" ht="25.5" customHeight="1">
      <c r="A181" s="133" t="s">
        <v>151</v>
      </c>
      <c r="B181" s="155">
        <v>990</v>
      </c>
      <c r="C181" s="134" t="s">
        <v>134</v>
      </c>
      <c r="D181" s="165" t="str">
        <f>D180</f>
        <v>5050000100</v>
      </c>
      <c r="E181" s="165" t="s">
        <v>130</v>
      </c>
      <c r="F181" s="133" t="s">
        <v>151</v>
      </c>
      <c r="G181" s="136">
        <f>расходы2017!G356</f>
        <v>496.1</v>
      </c>
      <c r="H181" s="329">
        <v>429.6</v>
      </c>
      <c r="I181" s="306">
        <f t="shared" si="4"/>
        <v>86.595444466841371</v>
      </c>
    </row>
    <row r="182" spans="1:9" s="129" customFormat="1" ht="25.5" hidden="1" customHeight="1">
      <c r="A182" s="127" t="s">
        <v>374</v>
      </c>
      <c r="B182" s="154">
        <v>990</v>
      </c>
      <c r="C182" s="144" t="s">
        <v>375</v>
      </c>
      <c r="D182" s="168"/>
      <c r="E182" s="169"/>
      <c r="F182" s="127" t="s">
        <v>374</v>
      </c>
      <c r="G182" s="149">
        <f>G183</f>
        <v>0</v>
      </c>
      <c r="H182" s="329"/>
      <c r="I182" s="306" t="e">
        <f t="shared" si="4"/>
        <v>#DIV/0!</v>
      </c>
    </row>
    <row r="183" spans="1:9" s="129" customFormat="1" ht="84.6" hidden="1" customHeight="1">
      <c r="A183" s="170" t="s">
        <v>376</v>
      </c>
      <c r="B183" s="156">
        <v>990</v>
      </c>
      <c r="C183" s="123" t="s">
        <v>375</v>
      </c>
      <c r="D183" s="60" t="s">
        <v>380</v>
      </c>
      <c r="E183" s="164"/>
      <c r="F183" s="170" t="s">
        <v>376</v>
      </c>
      <c r="G183" s="131">
        <f>G184</f>
        <v>0</v>
      </c>
      <c r="H183" s="329"/>
      <c r="I183" s="306" t="e">
        <f t="shared" si="4"/>
        <v>#DIV/0!</v>
      </c>
    </row>
    <row r="184" spans="1:9" s="129" customFormat="1" ht="25.5" hidden="1" customHeight="1">
      <c r="A184" s="133" t="s">
        <v>158</v>
      </c>
      <c r="B184" s="155">
        <v>990</v>
      </c>
      <c r="C184" s="134" t="s">
        <v>375</v>
      </c>
      <c r="D184" s="62" t="s">
        <v>380</v>
      </c>
      <c r="E184" s="165" t="s">
        <v>125</v>
      </c>
      <c r="F184" s="133" t="s">
        <v>158</v>
      </c>
      <c r="G184" s="136">
        <f>G185</f>
        <v>0</v>
      </c>
      <c r="H184" s="329"/>
      <c r="I184" s="306" t="e">
        <f t="shared" si="4"/>
        <v>#DIV/0!</v>
      </c>
    </row>
    <row r="185" spans="1:9" s="129" customFormat="1" ht="25.5" hidden="1" customHeight="1">
      <c r="A185" s="133" t="s">
        <v>151</v>
      </c>
      <c r="B185" s="155">
        <v>990</v>
      </c>
      <c r="C185" s="134" t="s">
        <v>375</v>
      </c>
      <c r="D185" s="62" t="s">
        <v>380</v>
      </c>
      <c r="E185" s="165" t="s">
        <v>130</v>
      </c>
      <c r="F185" s="133" t="s">
        <v>151</v>
      </c>
      <c r="G185" s="136">
        <f>расходы2017!G362</f>
        <v>0</v>
      </c>
      <c r="H185" s="329"/>
      <c r="I185" s="306" t="e">
        <f t="shared" si="4"/>
        <v>#DIV/0!</v>
      </c>
    </row>
    <row r="186" spans="1:9" ht="18" customHeight="1">
      <c r="A186" s="161" t="s">
        <v>96</v>
      </c>
      <c r="B186" s="179">
        <v>990</v>
      </c>
      <c r="C186" s="185" t="s">
        <v>97</v>
      </c>
      <c r="D186" s="271"/>
      <c r="E186" s="167"/>
      <c r="F186" s="161" t="s">
        <v>96</v>
      </c>
      <c r="G186" s="162">
        <f>G187</f>
        <v>1348.3</v>
      </c>
      <c r="H186" s="390">
        <v>1115.2</v>
      </c>
      <c r="I186" s="306">
        <f t="shared" si="4"/>
        <v>82.71156270859602</v>
      </c>
    </row>
    <row r="187" spans="1:9" s="128" customFormat="1" ht="15.75" customHeight="1">
      <c r="A187" s="127" t="s">
        <v>98</v>
      </c>
      <c r="B187" s="154">
        <v>990</v>
      </c>
      <c r="C187" s="144" t="s">
        <v>99</v>
      </c>
      <c r="D187" s="273"/>
      <c r="E187" s="169"/>
      <c r="F187" s="127" t="s">
        <v>98</v>
      </c>
      <c r="G187" s="149">
        <f>G188</f>
        <v>1348.3</v>
      </c>
      <c r="H187" s="390">
        <v>1115.2</v>
      </c>
      <c r="I187" s="306">
        <f t="shared" si="4"/>
        <v>82.71156270859602</v>
      </c>
    </row>
    <row r="188" spans="1:9" s="129" customFormat="1" ht="109.5" customHeight="1">
      <c r="A188" s="264" t="str">
        <f>расходы2017!A367</f>
        <v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
</v>
      </c>
      <c r="B188" s="156">
        <v>990</v>
      </c>
      <c r="C188" s="123" t="s">
        <v>99</v>
      </c>
      <c r="D188" s="163" t="str">
        <f>расходы2017!D367</f>
        <v>4870000100</v>
      </c>
      <c r="E188" s="164"/>
      <c r="F188" s="264" t="str">
        <f>A188</f>
        <v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
</v>
      </c>
      <c r="G188" s="131">
        <f>G189</f>
        <v>1348.3</v>
      </c>
      <c r="H188" s="390">
        <v>1115.2</v>
      </c>
      <c r="I188" s="306">
        <f t="shared" si="4"/>
        <v>82.71156270859602</v>
      </c>
    </row>
    <row r="189" spans="1:9" s="138" customFormat="1" ht="24.75" customHeight="1">
      <c r="A189" s="133" t="s">
        <v>137</v>
      </c>
      <c r="B189" s="155">
        <v>990</v>
      </c>
      <c r="C189" s="134" t="s">
        <v>99</v>
      </c>
      <c r="D189" s="165" t="str">
        <f>D188</f>
        <v>4870000100</v>
      </c>
      <c r="E189" s="134" t="s">
        <v>107</v>
      </c>
      <c r="F189" s="133" t="s">
        <v>137</v>
      </c>
      <c r="G189" s="136">
        <f>G190</f>
        <v>1348.3</v>
      </c>
      <c r="H189" s="384">
        <v>1115.2</v>
      </c>
      <c r="I189" s="306">
        <f t="shared" si="4"/>
        <v>82.71156270859602</v>
      </c>
    </row>
    <row r="190" spans="1:9" s="138" customFormat="1" ht="36.75" customHeight="1">
      <c r="A190" s="133" t="s">
        <v>144</v>
      </c>
      <c r="B190" s="155">
        <v>990</v>
      </c>
      <c r="C190" s="134" t="s">
        <v>99</v>
      </c>
      <c r="D190" s="165" t="str">
        <f>D189</f>
        <v>4870000100</v>
      </c>
      <c r="E190" s="134" t="s">
        <v>128</v>
      </c>
      <c r="F190" s="133" t="s">
        <v>144</v>
      </c>
      <c r="G190" s="136">
        <f>расходы2017!G369</f>
        <v>1348.3</v>
      </c>
      <c r="H190" s="384">
        <v>1115.2</v>
      </c>
      <c r="I190" s="306">
        <f t="shared" si="4"/>
        <v>82.71156270859602</v>
      </c>
    </row>
    <row r="191" spans="1:9" ht="21" customHeight="1">
      <c r="A191" s="161" t="s">
        <v>100</v>
      </c>
      <c r="B191" s="179">
        <v>990</v>
      </c>
      <c r="C191" s="167" t="s">
        <v>101</v>
      </c>
      <c r="D191" s="271"/>
      <c r="E191" s="171"/>
      <c r="F191" s="161" t="s">
        <v>100</v>
      </c>
      <c r="G191" s="162">
        <f>G192</f>
        <v>74</v>
      </c>
      <c r="H191" s="385">
        <v>74</v>
      </c>
      <c r="I191" s="306">
        <f t="shared" si="4"/>
        <v>100</v>
      </c>
    </row>
    <row r="192" spans="1:9" ht="21" customHeight="1">
      <c r="A192" s="127" t="s">
        <v>102</v>
      </c>
      <c r="B192" s="154">
        <v>990</v>
      </c>
      <c r="C192" s="168" t="s">
        <v>103</v>
      </c>
      <c r="D192" s="272"/>
      <c r="E192" s="169"/>
      <c r="F192" s="127" t="s">
        <v>102</v>
      </c>
      <c r="G192" s="149">
        <f>G193</f>
        <v>74</v>
      </c>
      <c r="H192" s="385">
        <v>74</v>
      </c>
      <c r="I192" s="306">
        <f t="shared" si="4"/>
        <v>100</v>
      </c>
    </row>
    <row r="193" spans="1:9" ht="54.75" customHeight="1">
      <c r="A193" s="265" t="str">
        <f>расходы2017!A376</f>
        <v>Опубликование муниципальных правовых актов и иной информации  органов местного самоуправления в средствах массовой информации</v>
      </c>
      <c r="B193" s="156">
        <v>990</v>
      </c>
      <c r="C193" s="166" t="s">
        <v>103</v>
      </c>
      <c r="D193" s="163" t="str">
        <f>расходы2017!D376</f>
        <v>4570000300</v>
      </c>
      <c r="E193" s="164"/>
      <c r="F193" s="265" t="str">
        <f>A193</f>
        <v>Опубликование муниципальных правовых актов и иной информации  органов местного самоуправления в средствах массовой информации</v>
      </c>
      <c r="G193" s="131">
        <f>G194</f>
        <v>74</v>
      </c>
      <c r="H193" s="388">
        <v>74</v>
      </c>
      <c r="I193" s="306">
        <f t="shared" si="4"/>
        <v>100</v>
      </c>
    </row>
    <row r="194" spans="1:9" s="138" customFormat="1" ht="25.5" customHeight="1">
      <c r="A194" s="133" t="s">
        <v>137</v>
      </c>
      <c r="B194" s="155">
        <v>990</v>
      </c>
      <c r="C194" s="165" t="s">
        <v>103</v>
      </c>
      <c r="D194" s="165" t="str">
        <f>D193</f>
        <v>4570000300</v>
      </c>
      <c r="E194" s="134" t="s">
        <v>107</v>
      </c>
      <c r="F194" s="133" t="s">
        <v>137</v>
      </c>
      <c r="G194" s="136">
        <f>G195</f>
        <v>74</v>
      </c>
      <c r="H194" s="335">
        <v>74</v>
      </c>
      <c r="I194" s="306">
        <f t="shared" si="4"/>
        <v>100</v>
      </c>
    </row>
    <row r="195" spans="1:9" s="138" customFormat="1" ht="35.25" customHeight="1">
      <c r="A195" s="133" t="s">
        <v>144</v>
      </c>
      <c r="B195" s="155">
        <v>990</v>
      </c>
      <c r="C195" s="165" t="s">
        <v>103</v>
      </c>
      <c r="D195" s="165" t="str">
        <f>D194</f>
        <v>4570000300</v>
      </c>
      <c r="E195" s="134" t="s">
        <v>128</v>
      </c>
      <c r="F195" s="133" t="s">
        <v>144</v>
      </c>
      <c r="G195" s="136">
        <f>расходы2017!G378</f>
        <v>74</v>
      </c>
      <c r="H195" s="335">
        <v>74</v>
      </c>
      <c r="I195" s="306">
        <f t="shared" si="4"/>
        <v>100</v>
      </c>
    </row>
    <row r="196" spans="1:9" ht="21.75" customHeight="1">
      <c r="A196" s="161" t="s">
        <v>104</v>
      </c>
      <c r="B196" s="179"/>
      <c r="C196" s="172"/>
      <c r="D196" s="275"/>
      <c r="E196" s="173"/>
      <c r="F196" s="161" t="s">
        <v>104</v>
      </c>
      <c r="G196" s="162">
        <f>G6+G29</f>
        <v>27700</v>
      </c>
      <c r="H196" s="162">
        <f>H6+H29</f>
        <v>24104.399999999998</v>
      </c>
      <c r="I196" s="306">
        <f t="shared" si="4"/>
        <v>87.019494584837545</v>
      </c>
    </row>
    <row r="197" spans="1:9" ht="3.75" customHeight="1">
      <c r="A197" s="174"/>
      <c r="B197" s="174"/>
      <c r="C197" s="175"/>
      <c r="D197" s="175"/>
      <c r="E197" s="175"/>
      <c r="F197" s="175"/>
      <c r="G197" s="176"/>
    </row>
    <row r="198" spans="1:9" ht="37.5" customHeight="1">
      <c r="A198" s="413"/>
      <c r="B198" s="413"/>
      <c r="C198" s="413"/>
      <c r="D198" s="413"/>
      <c r="E198" s="413"/>
      <c r="F198" s="413"/>
      <c r="G198" s="413"/>
    </row>
    <row r="199" spans="1:9" ht="13.5" customHeight="1">
      <c r="A199" s="410"/>
      <c r="B199" s="410"/>
      <c r="C199" s="410"/>
      <c r="D199" s="410"/>
      <c r="E199" s="410"/>
      <c r="F199" s="410"/>
      <c r="G199" s="410"/>
    </row>
  </sheetData>
  <mergeCells count="14">
    <mergeCell ref="A199:G199"/>
    <mergeCell ref="A4:A5"/>
    <mergeCell ref="B4:B5"/>
    <mergeCell ref="C4:C5"/>
    <mergeCell ref="G4:G5"/>
    <mergeCell ref="D4:D5"/>
    <mergeCell ref="E4:E5"/>
    <mergeCell ref="A198:G198"/>
    <mergeCell ref="F4:F5"/>
    <mergeCell ref="H4:H5"/>
    <mergeCell ref="I4:I5"/>
    <mergeCell ref="A3:I3"/>
    <mergeCell ref="A1:I1"/>
    <mergeCell ref="A2:I2"/>
  </mergeCells>
  <phoneticPr fontId="5" type="noConversion"/>
  <printOptions horizontalCentered="1"/>
  <pageMargins left="0.74803149606299213" right="0.39370078740157483" top="0.59055118110236227" bottom="0.51181102362204722" header="0.51181102362204722" footer="0.51181102362204722"/>
  <pageSetup paperSize="9" scale="73" fitToWidth="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0"/>
  <sheetViews>
    <sheetView view="pageBreakPreview" zoomScaleNormal="85" zoomScaleSheetLayoutView="100" workbookViewId="0">
      <selection activeCell="A2" sqref="A2:G2"/>
    </sheetView>
  </sheetViews>
  <sheetFormatPr defaultColWidth="9.109375" defaultRowHeight="10.199999999999999"/>
  <cols>
    <col min="1" max="1" width="39.44140625" style="177" customWidth="1"/>
    <col min="2" max="2" width="10" style="125" customWidth="1"/>
    <col min="3" max="3" width="13.44140625" style="125" hidden="1" customWidth="1"/>
    <col min="4" max="4" width="8.5546875" style="125" hidden="1" customWidth="1"/>
    <col min="5" max="5" width="14" style="178" customWidth="1"/>
    <col min="6" max="6" width="13.6640625" style="125" customWidth="1"/>
    <col min="7" max="7" width="11.21875" style="125" customWidth="1"/>
    <col min="8" max="16384" width="9.109375" style="125"/>
  </cols>
  <sheetData>
    <row r="1" spans="1:9" ht="40.5" customHeight="1">
      <c r="A1" s="408" t="s">
        <v>478</v>
      </c>
      <c r="B1" s="408"/>
      <c r="C1" s="408"/>
      <c r="D1" s="408"/>
      <c r="E1" s="408"/>
      <c r="F1" s="408"/>
      <c r="G1" s="408"/>
    </row>
    <row r="2" spans="1:9" ht="17.25" customHeight="1">
      <c r="A2" s="409"/>
      <c r="B2" s="409"/>
      <c r="C2" s="409"/>
      <c r="D2" s="409"/>
      <c r="E2" s="409"/>
      <c r="F2" s="409"/>
      <c r="G2" s="409"/>
    </row>
    <row r="3" spans="1:9" ht="61.2" customHeight="1">
      <c r="A3" s="407" t="s">
        <v>441</v>
      </c>
      <c r="B3" s="407"/>
      <c r="C3" s="407"/>
      <c r="D3" s="407"/>
      <c r="E3" s="407"/>
      <c r="F3" s="407"/>
      <c r="G3" s="407"/>
      <c r="H3" s="177"/>
    </row>
    <row r="4" spans="1:9" ht="14.1" customHeight="1">
      <c r="A4" s="411" t="s">
        <v>35</v>
      </c>
      <c r="B4" s="412" t="s">
        <v>37</v>
      </c>
      <c r="C4" s="412" t="s">
        <v>164</v>
      </c>
      <c r="D4" s="412" t="s">
        <v>165</v>
      </c>
      <c r="E4" s="406" t="s">
        <v>475</v>
      </c>
      <c r="F4" s="406" t="s">
        <v>440</v>
      </c>
      <c r="G4" s="406" t="s">
        <v>436</v>
      </c>
      <c r="I4" s="126"/>
    </row>
    <row r="5" spans="1:9" ht="30.75" customHeight="1">
      <c r="A5" s="411"/>
      <c r="B5" s="412"/>
      <c r="C5" s="412"/>
      <c r="D5" s="412"/>
      <c r="E5" s="406"/>
      <c r="F5" s="406"/>
      <c r="G5" s="406"/>
    </row>
    <row r="6" spans="1:9" s="128" customFormat="1" ht="15.75" customHeight="1">
      <c r="A6" s="127" t="s">
        <v>39</v>
      </c>
      <c r="B6" s="148" t="s">
        <v>40</v>
      </c>
      <c r="C6" s="353"/>
      <c r="D6" s="353"/>
      <c r="E6" s="358">
        <f>E7+E11+E22+E41+E45</f>
        <v>9049</v>
      </c>
      <c r="F6" s="355">
        <v>8714.6</v>
      </c>
      <c r="G6" s="354">
        <f>F6/E6*100</f>
        <v>96.304564040225443</v>
      </c>
    </row>
    <row r="7" spans="1:9" s="129" customFormat="1" ht="45.75" customHeight="1">
      <c r="A7" s="307" t="s">
        <v>41</v>
      </c>
      <c r="B7" s="308" t="s">
        <v>42</v>
      </c>
      <c r="C7" s="365"/>
      <c r="D7" s="365"/>
      <c r="E7" s="366">
        <f>E8</f>
        <v>1170.3</v>
      </c>
      <c r="F7" s="367">
        <v>1169.5999999999999</v>
      </c>
      <c r="G7" s="368">
        <f t="shared" ref="G7:G70" si="0">F7/E7*100</f>
        <v>99.940186277022974</v>
      </c>
    </row>
    <row r="8" spans="1:9" s="132" customFormat="1" ht="26.25" hidden="1" customHeight="1">
      <c r="A8" s="190" t="s">
        <v>304</v>
      </c>
      <c r="B8" s="365" t="s">
        <v>42</v>
      </c>
      <c r="C8" s="365" t="str">
        <f>расходы2017!D12</f>
        <v>0020000100</v>
      </c>
      <c r="D8" s="365"/>
      <c r="E8" s="369">
        <f>E9</f>
        <v>1170.3</v>
      </c>
      <c r="F8" s="370"/>
      <c r="G8" s="368">
        <f t="shared" si="0"/>
        <v>0</v>
      </c>
    </row>
    <row r="9" spans="1:9" s="132" customFormat="1" ht="60.75" hidden="1" customHeight="1">
      <c r="A9" s="133" t="s">
        <v>148</v>
      </c>
      <c r="B9" s="308" t="s">
        <v>42</v>
      </c>
      <c r="C9" s="308" t="str">
        <f>C8</f>
        <v>0020000100</v>
      </c>
      <c r="D9" s="365" t="s">
        <v>147</v>
      </c>
      <c r="E9" s="366">
        <f>E10</f>
        <v>1170.3</v>
      </c>
      <c r="F9" s="370"/>
      <c r="G9" s="368">
        <f t="shared" si="0"/>
        <v>0</v>
      </c>
    </row>
    <row r="10" spans="1:9" s="132" customFormat="1" ht="31.5" hidden="1" customHeight="1">
      <c r="A10" s="133" t="s">
        <v>162</v>
      </c>
      <c r="B10" s="308" t="s">
        <v>42</v>
      </c>
      <c r="C10" s="308" t="str">
        <f>C9</f>
        <v>0020000100</v>
      </c>
      <c r="D10" s="308" t="s">
        <v>141</v>
      </c>
      <c r="E10" s="366">
        <f>расходы2017!G14</f>
        <v>1170.3</v>
      </c>
      <c r="F10" s="370"/>
      <c r="G10" s="368">
        <f t="shared" si="0"/>
        <v>0</v>
      </c>
    </row>
    <row r="11" spans="1:9" s="129" customFormat="1" ht="63" customHeight="1">
      <c r="A11" s="139" t="s">
        <v>44</v>
      </c>
      <c r="B11" s="308" t="s">
        <v>45</v>
      </c>
      <c r="C11" s="371"/>
      <c r="D11" s="308"/>
      <c r="E11" s="366">
        <f>E12+E15</f>
        <v>1085.8000000000002</v>
      </c>
      <c r="F11" s="367">
        <v>1038</v>
      </c>
      <c r="G11" s="368">
        <f t="shared" si="0"/>
        <v>95.597715969791835</v>
      </c>
    </row>
    <row r="12" spans="1:9" s="129" customFormat="1" ht="28.5" hidden="1" customHeight="1">
      <c r="A12" s="190" t="s">
        <v>32</v>
      </c>
      <c r="B12" s="365" t="s">
        <v>45</v>
      </c>
      <c r="C12" s="365" t="str">
        <f>расходы2017!D20</f>
        <v>0020000300</v>
      </c>
      <c r="D12" s="365"/>
      <c r="E12" s="369">
        <f>E13</f>
        <v>140.4</v>
      </c>
      <c r="F12" s="367"/>
      <c r="G12" s="368">
        <f t="shared" si="0"/>
        <v>0</v>
      </c>
    </row>
    <row r="13" spans="1:9" s="129" customFormat="1" ht="69" hidden="1" customHeight="1">
      <c r="A13" s="36" t="s">
        <v>148</v>
      </c>
      <c r="B13" s="308" t="s">
        <v>45</v>
      </c>
      <c r="C13" s="308" t="str">
        <f>расходы2017!D21</f>
        <v>0020000300</v>
      </c>
      <c r="D13" s="365" t="s">
        <v>147</v>
      </c>
      <c r="E13" s="372">
        <f>E14</f>
        <v>140.4</v>
      </c>
      <c r="F13" s="367"/>
      <c r="G13" s="368">
        <f t="shared" si="0"/>
        <v>0</v>
      </c>
    </row>
    <row r="14" spans="1:9" s="129" customFormat="1" ht="27" hidden="1" customHeight="1">
      <c r="A14" s="36" t="s">
        <v>162</v>
      </c>
      <c r="B14" s="308" t="s">
        <v>45</v>
      </c>
      <c r="C14" s="308" t="str">
        <f>расходы2017!D22</f>
        <v>0020000300</v>
      </c>
      <c r="D14" s="308" t="s">
        <v>141</v>
      </c>
      <c r="E14" s="372">
        <f>расходы2017!G22</f>
        <v>140.4</v>
      </c>
      <c r="F14" s="367"/>
      <c r="G14" s="368">
        <f t="shared" si="0"/>
        <v>0</v>
      </c>
    </row>
    <row r="15" spans="1:9" ht="30" hidden="1" customHeight="1">
      <c r="A15" s="190" t="s">
        <v>46</v>
      </c>
      <c r="B15" s="365" t="s">
        <v>45</v>
      </c>
      <c r="C15" s="365" t="str">
        <f>расходы2017!D25</f>
        <v>0020000400</v>
      </c>
      <c r="D15" s="365"/>
      <c r="E15" s="366">
        <f>E16+E18+E20</f>
        <v>945.40000000000009</v>
      </c>
      <c r="F15" s="367"/>
      <c r="G15" s="368">
        <f t="shared" si="0"/>
        <v>0</v>
      </c>
    </row>
    <row r="16" spans="1:9" ht="68.400000000000006" hidden="1" customHeight="1">
      <c r="A16" s="36" t="s">
        <v>148</v>
      </c>
      <c r="B16" s="308" t="s">
        <v>45</v>
      </c>
      <c r="C16" s="308" t="str">
        <f>C15</f>
        <v>0020000400</v>
      </c>
      <c r="D16" s="365" t="s">
        <v>147</v>
      </c>
      <c r="E16" s="372">
        <f>E17</f>
        <v>595.20000000000005</v>
      </c>
      <c r="F16" s="367"/>
      <c r="G16" s="368">
        <f t="shared" si="0"/>
        <v>0</v>
      </c>
    </row>
    <row r="17" spans="1:7" ht="25.8" hidden="1" customHeight="1">
      <c r="A17" s="36" t="s">
        <v>162</v>
      </c>
      <c r="B17" s="308" t="s">
        <v>45</v>
      </c>
      <c r="C17" s="308" t="str">
        <f>C16</f>
        <v>0020000400</v>
      </c>
      <c r="D17" s="308" t="s">
        <v>141</v>
      </c>
      <c r="E17" s="372">
        <f>расходы2017!G27</f>
        <v>595.20000000000005</v>
      </c>
      <c r="F17" s="367"/>
      <c r="G17" s="368">
        <f t="shared" si="0"/>
        <v>0</v>
      </c>
    </row>
    <row r="18" spans="1:7" s="138" customFormat="1" ht="27.6" hidden="1" customHeight="1">
      <c r="A18" s="133" t="s">
        <v>138</v>
      </c>
      <c r="B18" s="308" t="s">
        <v>45</v>
      </c>
      <c r="C18" s="308" t="str">
        <f>C15</f>
        <v>0020000400</v>
      </c>
      <c r="D18" s="308" t="s">
        <v>107</v>
      </c>
      <c r="E18" s="366">
        <f>E19</f>
        <v>349.5</v>
      </c>
      <c r="F18" s="367"/>
      <c r="G18" s="368">
        <f t="shared" si="0"/>
        <v>0</v>
      </c>
    </row>
    <row r="19" spans="1:7" s="138" customFormat="1" ht="39.75" hidden="1" customHeight="1">
      <c r="A19" s="133" t="s">
        <v>144</v>
      </c>
      <c r="B19" s="308" t="s">
        <v>45</v>
      </c>
      <c r="C19" s="308" t="str">
        <f>C18</f>
        <v>0020000400</v>
      </c>
      <c r="D19" s="308" t="s">
        <v>128</v>
      </c>
      <c r="E19" s="366">
        <f>расходы2017!G35</f>
        <v>349.5</v>
      </c>
      <c r="F19" s="367"/>
      <c r="G19" s="368">
        <f t="shared" si="0"/>
        <v>0</v>
      </c>
    </row>
    <row r="20" spans="1:7" s="138" customFormat="1" ht="16.5" hidden="1" customHeight="1">
      <c r="A20" s="133" t="s">
        <v>146</v>
      </c>
      <c r="B20" s="308" t="s">
        <v>45</v>
      </c>
      <c r="C20" s="308" t="str">
        <f>C19</f>
        <v>0020000400</v>
      </c>
      <c r="D20" s="308" t="s">
        <v>145</v>
      </c>
      <c r="E20" s="366">
        <f>E21</f>
        <v>0.7</v>
      </c>
      <c r="F20" s="367"/>
      <c r="G20" s="368">
        <f t="shared" si="0"/>
        <v>0</v>
      </c>
    </row>
    <row r="21" spans="1:7" s="138" customFormat="1" ht="14.25" hidden="1" customHeight="1">
      <c r="A21" s="36" t="s">
        <v>140</v>
      </c>
      <c r="B21" s="308" t="s">
        <v>45</v>
      </c>
      <c r="C21" s="373" t="str">
        <f>C20</f>
        <v>0020000400</v>
      </c>
      <c r="D21" s="374" t="s">
        <v>108</v>
      </c>
      <c r="E21" s="366">
        <f>расходы2017!G47</f>
        <v>0.7</v>
      </c>
      <c r="F21" s="367"/>
      <c r="G21" s="368">
        <f t="shared" si="0"/>
        <v>0</v>
      </c>
    </row>
    <row r="22" spans="1:7" s="129" customFormat="1" ht="67.8" customHeight="1">
      <c r="A22" s="139" t="s">
        <v>55</v>
      </c>
      <c r="B22" s="308" t="s">
        <v>56</v>
      </c>
      <c r="C22" s="375"/>
      <c r="D22" s="365"/>
      <c r="E22" s="366">
        <f>E23+E26+E33+E36</f>
        <v>5488.1</v>
      </c>
      <c r="F22" s="367">
        <v>5244.7</v>
      </c>
      <c r="G22" s="368">
        <f t="shared" si="0"/>
        <v>95.564949618264961</v>
      </c>
    </row>
    <row r="23" spans="1:7" s="129" customFormat="1" ht="16.5" hidden="1" customHeight="1">
      <c r="A23" s="190" t="str">
        <f>расходы2017!A61</f>
        <v xml:space="preserve"> Глава местной администрации </v>
      </c>
      <c r="B23" s="365" t="s">
        <v>56</v>
      </c>
      <c r="C23" s="365" t="str">
        <f>расходы2017!D61</f>
        <v>0020000500</v>
      </c>
      <c r="D23" s="365"/>
      <c r="E23" s="369">
        <f>E24</f>
        <v>1170.3</v>
      </c>
      <c r="F23" s="367"/>
      <c r="G23" s="368">
        <f t="shared" si="0"/>
        <v>0</v>
      </c>
    </row>
    <row r="24" spans="1:7" ht="80.25" hidden="1" customHeight="1">
      <c r="A24" s="139" t="s">
        <v>148</v>
      </c>
      <c r="B24" s="308" t="s">
        <v>56</v>
      </c>
      <c r="C24" s="308" t="str">
        <f>C23</f>
        <v>0020000500</v>
      </c>
      <c r="D24" s="308" t="s">
        <v>147</v>
      </c>
      <c r="E24" s="366">
        <f>E25</f>
        <v>1170.3</v>
      </c>
      <c r="F24" s="367"/>
      <c r="G24" s="368">
        <f t="shared" si="0"/>
        <v>0</v>
      </c>
    </row>
    <row r="25" spans="1:7" s="138" customFormat="1" ht="26.25" hidden="1" customHeight="1">
      <c r="A25" s="133" t="s">
        <v>162</v>
      </c>
      <c r="B25" s="308" t="s">
        <v>57</v>
      </c>
      <c r="C25" s="308" t="str">
        <f>C24</f>
        <v>0020000500</v>
      </c>
      <c r="D25" s="308" t="s">
        <v>141</v>
      </c>
      <c r="E25" s="366">
        <f>расходы2017!G63</f>
        <v>1170.3</v>
      </c>
      <c r="F25" s="367"/>
      <c r="G25" s="368">
        <f t="shared" si="0"/>
        <v>0</v>
      </c>
    </row>
    <row r="26" spans="1:7" ht="45.75" hidden="1" customHeight="1">
      <c r="A26" s="190" t="s">
        <v>58</v>
      </c>
      <c r="B26" s="365" t="s">
        <v>56</v>
      </c>
      <c r="C26" s="365" t="str">
        <f>расходы2017!D68</f>
        <v>0020000601</v>
      </c>
      <c r="D26" s="365"/>
      <c r="E26" s="369">
        <f>E27+E29+E31</f>
        <v>3515.2</v>
      </c>
      <c r="F26" s="367"/>
      <c r="G26" s="368">
        <f t="shared" si="0"/>
        <v>0</v>
      </c>
    </row>
    <row r="27" spans="1:7" s="138" customFormat="1" ht="64.5" hidden="1" customHeight="1">
      <c r="A27" s="133" t="s">
        <v>148</v>
      </c>
      <c r="B27" s="308" t="s">
        <v>56</v>
      </c>
      <c r="C27" s="308" t="str">
        <f t="shared" ref="C27:C32" si="1">C26</f>
        <v>0020000601</v>
      </c>
      <c r="D27" s="308" t="s">
        <v>147</v>
      </c>
      <c r="E27" s="366">
        <f>E28</f>
        <v>2659.7</v>
      </c>
      <c r="F27" s="367"/>
      <c r="G27" s="368">
        <f t="shared" si="0"/>
        <v>0</v>
      </c>
    </row>
    <row r="28" spans="1:7" s="138" customFormat="1" ht="29.25" hidden="1" customHeight="1">
      <c r="A28" s="133" t="s">
        <v>142</v>
      </c>
      <c r="B28" s="308" t="s">
        <v>56</v>
      </c>
      <c r="C28" s="308" t="str">
        <f t="shared" si="1"/>
        <v>0020000601</v>
      </c>
      <c r="D28" s="308" t="s">
        <v>141</v>
      </c>
      <c r="E28" s="366">
        <f>расходы2017!G70</f>
        <v>2659.7</v>
      </c>
      <c r="F28" s="367"/>
      <c r="G28" s="368">
        <f t="shared" si="0"/>
        <v>0</v>
      </c>
    </row>
    <row r="29" spans="1:7" s="138" customFormat="1" ht="27" hidden="1" customHeight="1">
      <c r="A29" s="133" t="s">
        <v>138</v>
      </c>
      <c r="B29" s="308" t="s">
        <v>56</v>
      </c>
      <c r="C29" s="308" t="str">
        <f t="shared" si="1"/>
        <v>0020000601</v>
      </c>
      <c r="D29" s="308" t="s">
        <v>107</v>
      </c>
      <c r="E29" s="366">
        <f>E30</f>
        <v>845</v>
      </c>
      <c r="F29" s="367"/>
      <c r="G29" s="368">
        <f t="shared" si="0"/>
        <v>0</v>
      </c>
    </row>
    <row r="30" spans="1:7" s="138" customFormat="1" ht="38.25" hidden="1" customHeight="1">
      <c r="A30" s="133" t="s">
        <v>144</v>
      </c>
      <c r="B30" s="308" t="s">
        <v>56</v>
      </c>
      <c r="C30" s="308" t="str">
        <f t="shared" si="1"/>
        <v>0020000601</v>
      </c>
      <c r="D30" s="308" t="s">
        <v>128</v>
      </c>
      <c r="E30" s="366">
        <f>расходы2017!G78</f>
        <v>845</v>
      </c>
      <c r="F30" s="367"/>
      <c r="G30" s="368">
        <f t="shared" si="0"/>
        <v>0</v>
      </c>
    </row>
    <row r="31" spans="1:7" s="138" customFormat="1" ht="15" hidden="1" customHeight="1">
      <c r="A31" s="133" t="s">
        <v>146</v>
      </c>
      <c r="B31" s="308" t="s">
        <v>56</v>
      </c>
      <c r="C31" s="308" t="str">
        <f t="shared" si="1"/>
        <v>0020000601</v>
      </c>
      <c r="D31" s="308" t="s">
        <v>145</v>
      </c>
      <c r="E31" s="366">
        <f>E32</f>
        <v>10.5</v>
      </c>
      <c r="F31" s="367"/>
      <c r="G31" s="368">
        <f t="shared" si="0"/>
        <v>0</v>
      </c>
    </row>
    <row r="32" spans="1:7" s="138" customFormat="1" ht="15" hidden="1" customHeight="1">
      <c r="A32" s="133" t="s">
        <v>140</v>
      </c>
      <c r="B32" s="308" t="s">
        <v>56</v>
      </c>
      <c r="C32" s="308" t="str">
        <f t="shared" si="1"/>
        <v>0020000601</v>
      </c>
      <c r="D32" s="308" t="s">
        <v>108</v>
      </c>
      <c r="E32" s="366">
        <f>расходы2017!G92</f>
        <v>10.5</v>
      </c>
      <c r="F32" s="367"/>
      <c r="G32" s="368">
        <f t="shared" si="0"/>
        <v>0</v>
      </c>
    </row>
    <row r="33" spans="1:7" s="141" customFormat="1" ht="82.8" hidden="1" customHeight="1">
      <c r="A33" s="190" t="s">
        <v>161</v>
      </c>
      <c r="B33" s="365" t="s">
        <v>56</v>
      </c>
      <c r="C33" s="375" t="str">
        <f>расходы2017!D99</f>
        <v>09200G0100</v>
      </c>
      <c r="D33" s="365"/>
      <c r="E33" s="369">
        <f>E34</f>
        <v>6.5</v>
      </c>
      <c r="F33" s="370"/>
      <c r="G33" s="368">
        <f t="shared" si="0"/>
        <v>0</v>
      </c>
    </row>
    <row r="34" spans="1:7" ht="27" hidden="1" customHeight="1">
      <c r="A34" s="133" t="s">
        <v>137</v>
      </c>
      <c r="B34" s="308" t="s">
        <v>56</v>
      </c>
      <c r="C34" s="371" t="str">
        <f>C33</f>
        <v>09200G0100</v>
      </c>
      <c r="D34" s="308" t="s">
        <v>107</v>
      </c>
      <c r="E34" s="366">
        <f>E35</f>
        <v>6.5</v>
      </c>
      <c r="F34" s="367"/>
      <c r="G34" s="368">
        <f t="shared" si="0"/>
        <v>0</v>
      </c>
    </row>
    <row r="35" spans="1:7" ht="37.5" hidden="1" customHeight="1">
      <c r="A35" s="133" t="s">
        <v>144</v>
      </c>
      <c r="B35" s="308" t="s">
        <v>56</v>
      </c>
      <c r="C35" s="371" t="str">
        <f>C34</f>
        <v>09200G0100</v>
      </c>
      <c r="D35" s="308" t="s">
        <v>128</v>
      </c>
      <c r="E35" s="366">
        <f>расходы2017!G101</f>
        <v>6.5</v>
      </c>
      <c r="F35" s="367"/>
      <c r="G35" s="368">
        <f t="shared" si="0"/>
        <v>0</v>
      </c>
    </row>
    <row r="36" spans="1:7" s="129" customFormat="1" ht="73.5" hidden="1" customHeight="1">
      <c r="A36" s="190" t="s">
        <v>160</v>
      </c>
      <c r="B36" s="365" t="s">
        <v>56</v>
      </c>
      <c r="C36" s="375" t="str">
        <f>расходы2017!D107</f>
        <v>00200G0850</v>
      </c>
      <c r="D36" s="365"/>
      <c r="E36" s="369">
        <f>E37+E39</f>
        <v>796.09999999999991</v>
      </c>
      <c r="F36" s="367"/>
      <c r="G36" s="368">
        <f t="shared" si="0"/>
        <v>0</v>
      </c>
    </row>
    <row r="37" spans="1:7" ht="76.5" hidden="1" customHeight="1">
      <c r="A37" s="139" t="s">
        <v>148</v>
      </c>
      <c r="B37" s="308" t="s">
        <v>56</v>
      </c>
      <c r="C37" s="371" t="str">
        <f>C36</f>
        <v>00200G0850</v>
      </c>
      <c r="D37" s="308" t="s">
        <v>147</v>
      </c>
      <c r="E37" s="366">
        <f>E38</f>
        <v>736.3</v>
      </c>
      <c r="F37" s="367"/>
      <c r="G37" s="368">
        <f t="shared" si="0"/>
        <v>0</v>
      </c>
    </row>
    <row r="38" spans="1:7" ht="36.75" hidden="1" customHeight="1">
      <c r="A38" s="139" t="s">
        <v>142</v>
      </c>
      <c r="B38" s="308" t="s">
        <v>56</v>
      </c>
      <c r="C38" s="371" t="str">
        <f>C37</f>
        <v>00200G0850</v>
      </c>
      <c r="D38" s="308" t="s">
        <v>141</v>
      </c>
      <c r="E38" s="366">
        <f>расходы2017!G109</f>
        <v>736.3</v>
      </c>
      <c r="F38" s="367"/>
      <c r="G38" s="368">
        <f t="shared" si="0"/>
        <v>0</v>
      </c>
    </row>
    <row r="39" spans="1:7" ht="27" hidden="1" customHeight="1">
      <c r="A39" s="133" t="s">
        <v>137</v>
      </c>
      <c r="B39" s="308" t="s">
        <v>56</v>
      </c>
      <c r="C39" s="371" t="str">
        <f>C38</f>
        <v>00200G0850</v>
      </c>
      <c r="D39" s="308" t="s">
        <v>107</v>
      </c>
      <c r="E39" s="366">
        <f>E40</f>
        <v>59.800000000000011</v>
      </c>
      <c r="F39" s="367"/>
      <c r="G39" s="368">
        <f t="shared" si="0"/>
        <v>0</v>
      </c>
    </row>
    <row r="40" spans="1:7" ht="36.6" hidden="1" customHeight="1">
      <c r="A40" s="133" t="s">
        <v>144</v>
      </c>
      <c r="B40" s="308" t="s">
        <v>56</v>
      </c>
      <c r="C40" s="371" t="str">
        <f>C39</f>
        <v>00200G0850</v>
      </c>
      <c r="D40" s="308" t="s">
        <v>128</v>
      </c>
      <c r="E40" s="366">
        <f>расходы2017!G117</f>
        <v>59.800000000000011</v>
      </c>
      <c r="F40" s="367"/>
      <c r="G40" s="368">
        <f t="shared" si="0"/>
        <v>0</v>
      </c>
    </row>
    <row r="41" spans="1:7" s="129" customFormat="1" ht="15.75" customHeight="1">
      <c r="A41" s="139" t="s">
        <v>61</v>
      </c>
      <c r="B41" s="308" t="s">
        <v>62</v>
      </c>
      <c r="C41" s="371"/>
      <c r="D41" s="308"/>
      <c r="E41" s="366">
        <f>E42</f>
        <v>10</v>
      </c>
      <c r="F41" s="367">
        <v>0</v>
      </c>
      <c r="G41" s="368">
        <f t="shared" si="0"/>
        <v>0</v>
      </c>
    </row>
    <row r="42" spans="1:7" s="132" customFormat="1" ht="20.25" hidden="1" customHeight="1">
      <c r="A42" s="190" t="str">
        <f>расходы2017!A127</f>
        <v xml:space="preserve">Резервный фонд  местной администрации  </v>
      </c>
      <c r="B42" s="365" t="s">
        <v>62</v>
      </c>
      <c r="C42" s="365" t="str">
        <f>расходы2017!D127</f>
        <v>0700000100</v>
      </c>
      <c r="D42" s="365"/>
      <c r="E42" s="369">
        <f>E43</f>
        <v>10</v>
      </c>
      <c r="F42" s="370"/>
      <c r="G42" s="368">
        <f t="shared" si="0"/>
        <v>0</v>
      </c>
    </row>
    <row r="43" spans="1:7" s="138" customFormat="1" ht="15.75" hidden="1" customHeight="1">
      <c r="A43" s="139" t="s">
        <v>146</v>
      </c>
      <c r="B43" s="308" t="s">
        <v>62</v>
      </c>
      <c r="C43" s="308" t="str">
        <f>C42</f>
        <v>0700000100</v>
      </c>
      <c r="D43" s="308" t="s">
        <v>145</v>
      </c>
      <c r="E43" s="366">
        <f>E44</f>
        <v>10</v>
      </c>
      <c r="F43" s="367"/>
      <c r="G43" s="368">
        <f t="shared" si="0"/>
        <v>0</v>
      </c>
    </row>
    <row r="44" spans="1:7" s="138" customFormat="1" ht="15.75" hidden="1" customHeight="1">
      <c r="A44" s="133" t="s">
        <v>63</v>
      </c>
      <c r="B44" s="308" t="s">
        <v>62</v>
      </c>
      <c r="C44" s="308" t="str">
        <f>C43</f>
        <v>0700000100</v>
      </c>
      <c r="D44" s="308" t="s">
        <v>64</v>
      </c>
      <c r="E44" s="366">
        <f>расходы2017!G129</f>
        <v>10</v>
      </c>
      <c r="F44" s="367"/>
      <c r="G44" s="368">
        <f t="shared" si="0"/>
        <v>0</v>
      </c>
    </row>
    <row r="45" spans="1:7" s="129" customFormat="1" ht="29.25" customHeight="1">
      <c r="A45" s="139" t="s">
        <v>50</v>
      </c>
      <c r="B45" s="308" t="s">
        <v>51</v>
      </c>
      <c r="C45" s="371"/>
      <c r="D45" s="308"/>
      <c r="E45" s="366">
        <f>E46+E49+E52+E55+E58+E61+E64+E67+E70+E73</f>
        <v>1294.8</v>
      </c>
      <c r="F45" s="367">
        <v>1262.3</v>
      </c>
      <c r="G45" s="368">
        <f t="shared" si="0"/>
        <v>97.489959839357425</v>
      </c>
    </row>
    <row r="46" spans="1:7" s="143" customFormat="1" ht="30" hidden="1" customHeight="1">
      <c r="A46" s="122" t="str">
        <f>расходы2017!A132</f>
        <v xml:space="preserve">Формирование архивных фондов органов местного самоуправления </v>
      </c>
      <c r="B46" s="282" t="s">
        <v>51</v>
      </c>
      <c r="C46" s="282" t="str">
        <f>расходы2017!D132</f>
        <v>0900000100</v>
      </c>
      <c r="D46" s="187"/>
      <c r="E46" s="362">
        <f>E47</f>
        <v>35.6</v>
      </c>
      <c r="F46" s="361"/>
      <c r="G46" s="354">
        <f t="shared" si="0"/>
        <v>0</v>
      </c>
    </row>
    <row r="47" spans="1:7" s="132" customFormat="1" ht="30.75" hidden="1" customHeight="1">
      <c r="A47" s="133" t="s">
        <v>137</v>
      </c>
      <c r="B47" s="153" t="s">
        <v>51</v>
      </c>
      <c r="C47" s="153" t="str">
        <f>C46</f>
        <v>0900000100</v>
      </c>
      <c r="D47" s="153" t="s">
        <v>107</v>
      </c>
      <c r="E47" s="360">
        <f>E48</f>
        <v>35.6</v>
      </c>
      <c r="F47" s="361"/>
      <c r="G47" s="354">
        <f t="shared" si="0"/>
        <v>0</v>
      </c>
    </row>
    <row r="48" spans="1:7" s="132" customFormat="1" ht="41.25" hidden="1" customHeight="1">
      <c r="A48" s="133" t="s">
        <v>144</v>
      </c>
      <c r="B48" s="153" t="s">
        <v>51</v>
      </c>
      <c r="C48" s="153" t="str">
        <f>C47</f>
        <v>0900000100</v>
      </c>
      <c r="D48" s="153" t="s">
        <v>128</v>
      </c>
      <c r="E48" s="359">
        <f>расходы2017!G134</f>
        <v>35.6</v>
      </c>
      <c r="F48" s="361"/>
      <c r="G48" s="354">
        <f t="shared" si="0"/>
        <v>0</v>
      </c>
    </row>
    <row r="49" spans="1:7" ht="30" hidden="1" customHeight="1">
      <c r="A49" s="122" t="str">
        <f>расходы2017!A137</f>
        <v>Осуществление закупок товаров, работ, услуг для обеспечения муниципальных нужд</v>
      </c>
      <c r="B49" s="282" t="s">
        <v>51</v>
      </c>
      <c r="C49" s="282" t="str">
        <f>расходы2017!D137</f>
        <v>0920000200</v>
      </c>
      <c r="D49" s="282"/>
      <c r="E49" s="362">
        <f>E50</f>
        <v>1144.4000000000001</v>
      </c>
      <c r="F49" s="352"/>
      <c r="G49" s="354">
        <f t="shared" si="0"/>
        <v>0</v>
      </c>
    </row>
    <row r="50" spans="1:7" s="138" customFormat="1" ht="33.75" hidden="1" customHeight="1">
      <c r="A50" s="133" t="s">
        <v>137</v>
      </c>
      <c r="B50" s="153" t="s">
        <v>51</v>
      </c>
      <c r="C50" s="153" t="str">
        <f>C49</f>
        <v>0920000200</v>
      </c>
      <c r="D50" s="153" t="s">
        <v>107</v>
      </c>
      <c r="E50" s="359">
        <f>E51</f>
        <v>1144.4000000000001</v>
      </c>
      <c r="F50" s="352"/>
      <c r="G50" s="354">
        <f t="shared" si="0"/>
        <v>0</v>
      </c>
    </row>
    <row r="51" spans="1:7" s="138" customFormat="1" ht="33.75" hidden="1" customHeight="1">
      <c r="A51" s="133" t="s">
        <v>144</v>
      </c>
      <c r="B51" s="153" t="s">
        <v>51</v>
      </c>
      <c r="C51" s="153" t="str">
        <f>C50</f>
        <v>0920000200</v>
      </c>
      <c r="D51" s="153" t="s">
        <v>128</v>
      </c>
      <c r="E51" s="359">
        <f>расходы2017!G139</f>
        <v>1144.4000000000001</v>
      </c>
      <c r="F51" s="352"/>
      <c r="G51" s="354">
        <f t="shared" si="0"/>
        <v>0</v>
      </c>
    </row>
    <row r="52" spans="1:7" ht="28.5" hidden="1" customHeight="1">
      <c r="A52" s="122" t="s">
        <v>65</v>
      </c>
      <c r="B52" s="282" t="s">
        <v>51</v>
      </c>
      <c r="C52" s="282" t="str">
        <f>расходы2017!D142</f>
        <v>0920000400</v>
      </c>
      <c r="D52" s="187"/>
      <c r="E52" s="362">
        <f>E53</f>
        <v>20</v>
      </c>
      <c r="F52" s="352"/>
      <c r="G52" s="354">
        <f t="shared" si="0"/>
        <v>0</v>
      </c>
    </row>
    <row r="53" spans="1:7" s="132" customFormat="1" ht="30.75" hidden="1" customHeight="1">
      <c r="A53" s="133" t="s">
        <v>137</v>
      </c>
      <c r="B53" s="153" t="s">
        <v>51</v>
      </c>
      <c r="C53" s="153" t="str">
        <f>C52</f>
        <v>0920000400</v>
      </c>
      <c r="D53" s="153" t="s">
        <v>107</v>
      </c>
      <c r="E53" s="360">
        <f>E54</f>
        <v>20</v>
      </c>
      <c r="F53" s="361"/>
      <c r="G53" s="354">
        <f t="shared" si="0"/>
        <v>0</v>
      </c>
    </row>
    <row r="54" spans="1:7" s="138" customFormat="1" ht="38.25" hidden="1" customHeight="1">
      <c r="A54" s="133" t="s">
        <v>144</v>
      </c>
      <c r="B54" s="153" t="s">
        <v>51</v>
      </c>
      <c r="C54" s="153" t="str">
        <f>C53</f>
        <v>0920000400</v>
      </c>
      <c r="D54" s="153" t="s">
        <v>128</v>
      </c>
      <c r="E54" s="360">
        <f>расходы2017!G144</f>
        <v>20</v>
      </c>
      <c r="F54" s="352"/>
      <c r="G54" s="354">
        <f t="shared" si="0"/>
        <v>0</v>
      </c>
    </row>
    <row r="55" spans="1:7" s="138" customFormat="1" ht="57.75" hidden="1" customHeight="1">
      <c r="A55" s="122" t="s">
        <v>52</v>
      </c>
      <c r="B55" s="282" t="s">
        <v>51</v>
      </c>
      <c r="C55" s="282" t="str">
        <f>расходы2017!D53</f>
        <v>0020000400</v>
      </c>
      <c r="D55" s="187"/>
      <c r="E55" s="362">
        <f>E56</f>
        <v>60</v>
      </c>
      <c r="F55" s="352"/>
      <c r="G55" s="354">
        <f t="shared" si="0"/>
        <v>0</v>
      </c>
    </row>
    <row r="56" spans="1:7" s="138" customFormat="1" ht="21.75" hidden="1" customHeight="1">
      <c r="A56" s="139" t="s">
        <v>146</v>
      </c>
      <c r="B56" s="153" t="s">
        <v>51</v>
      </c>
      <c r="C56" s="153" t="str">
        <f>C55</f>
        <v>0020000400</v>
      </c>
      <c r="D56" s="153" t="s">
        <v>145</v>
      </c>
      <c r="E56" s="359">
        <f>E57</f>
        <v>60</v>
      </c>
      <c r="F56" s="352"/>
      <c r="G56" s="354">
        <f t="shared" si="0"/>
        <v>0</v>
      </c>
    </row>
    <row r="57" spans="1:7" s="138" customFormat="1" ht="21.75" hidden="1" customHeight="1">
      <c r="A57" s="139" t="s">
        <v>140</v>
      </c>
      <c r="B57" s="153" t="s">
        <v>51</v>
      </c>
      <c r="C57" s="153" t="str">
        <f>C56</f>
        <v>0020000400</v>
      </c>
      <c r="D57" s="153" t="s">
        <v>108</v>
      </c>
      <c r="E57" s="359">
        <f>расходы2017!G149</f>
        <v>60</v>
      </c>
      <c r="F57" s="352"/>
      <c r="G57" s="354">
        <f t="shared" si="0"/>
        <v>0</v>
      </c>
    </row>
    <row r="58" spans="1:7" s="138" customFormat="1" ht="160.80000000000001" hidden="1" customHeight="1">
      <c r="A58" s="122" t="str">
        <f>расходы2017!A152</f>
        <v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v>
      </c>
      <c r="B58" s="282" t="s">
        <v>51</v>
      </c>
      <c r="C58" s="344" t="str">
        <f>расходы2017!D154</f>
        <v>7950000200</v>
      </c>
      <c r="D58" s="153"/>
      <c r="E58" s="362">
        <f>расходы2017!G152</f>
        <v>1.5</v>
      </c>
      <c r="F58" s="352"/>
      <c r="G58" s="354">
        <f t="shared" si="0"/>
        <v>0</v>
      </c>
    </row>
    <row r="59" spans="1:7" s="138" customFormat="1" ht="29.4" hidden="1" customHeight="1">
      <c r="A59" s="133" t="s">
        <v>137</v>
      </c>
      <c r="B59" s="153" t="s">
        <v>51</v>
      </c>
      <c r="C59" s="153" t="str">
        <f>C58</f>
        <v>7950000200</v>
      </c>
      <c r="D59" s="153" t="s">
        <v>107</v>
      </c>
      <c r="E59" s="359">
        <f>E60</f>
        <v>1.5</v>
      </c>
      <c r="F59" s="352"/>
      <c r="G59" s="354">
        <f t="shared" si="0"/>
        <v>0</v>
      </c>
    </row>
    <row r="60" spans="1:7" s="138" customFormat="1" ht="39.6" hidden="1" customHeight="1">
      <c r="A60" s="133" t="s">
        <v>144</v>
      </c>
      <c r="B60" s="153" t="s">
        <v>51</v>
      </c>
      <c r="C60" s="153" t="str">
        <f>C59</f>
        <v>7950000200</v>
      </c>
      <c r="D60" s="153" t="s">
        <v>128</v>
      </c>
      <c r="E60" s="359">
        <f>расходы2017!G156</f>
        <v>1.5</v>
      </c>
      <c r="F60" s="352"/>
      <c r="G60" s="354">
        <f t="shared" si="0"/>
        <v>0</v>
      </c>
    </row>
    <row r="61" spans="1:7" s="138" customFormat="1" ht="60" hidden="1" customHeight="1">
      <c r="A61" s="122" t="str">
        <f>расходы2017!A157</f>
        <v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v>
      </c>
      <c r="B61" s="282" t="s">
        <v>51</v>
      </c>
      <c r="C61" s="344" t="str">
        <f>расходы2017!D157</f>
        <v>7950000400</v>
      </c>
      <c r="D61" s="282"/>
      <c r="E61" s="362">
        <f>E62</f>
        <v>3.3</v>
      </c>
      <c r="F61" s="352"/>
      <c r="G61" s="354">
        <f t="shared" si="0"/>
        <v>0</v>
      </c>
    </row>
    <row r="62" spans="1:7" s="138" customFormat="1" ht="25.8" hidden="1" customHeight="1">
      <c r="A62" s="133" t="s">
        <v>137</v>
      </c>
      <c r="B62" s="153" t="s">
        <v>51</v>
      </c>
      <c r="C62" s="153" t="str">
        <f>C61</f>
        <v>7950000400</v>
      </c>
      <c r="D62" s="153" t="s">
        <v>107</v>
      </c>
      <c r="E62" s="359">
        <f>E63</f>
        <v>3.3</v>
      </c>
      <c r="F62" s="352"/>
      <c r="G62" s="354">
        <f t="shared" si="0"/>
        <v>0</v>
      </c>
    </row>
    <row r="63" spans="1:7" s="138" customFormat="1" ht="25.2" hidden="1" customHeight="1">
      <c r="A63" s="133" t="s">
        <v>144</v>
      </c>
      <c r="B63" s="153" t="s">
        <v>51</v>
      </c>
      <c r="C63" s="153" t="str">
        <f>C62</f>
        <v>7950000400</v>
      </c>
      <c r="D63" s="153" t="s">
        <v>128</v>
      </c>
      <c r="E63" s="359">
        <f>расходы2017!G164</f>
        <v>3.3</v>
      </c>
      <c r="F63" s="352"/>
      <c r="G63" s="354">
        <f t="shared" si="0"/>
        <v>0</v>
      </c>
    </row>
    <row r="64" spans="1:7" s="138" customFormat="1" ht="67.2" hidden="1" customHeight="1">
      <c r="A64" s="122" t="str">
        <f>расходы2017!A162</f>
        <v>Ведомственная целевая программа по участию в реализации мер по профилактике дорожно-транспортного травматизма на территории муниципального образования</v>
      </c>
      <c r="B64" s="282" t="s">
        <v>51</v>
      </c>
      <c r="C64" s="344" t="str">
        <f>расходы2017!D162</f>
        <v>7950000500</v>
      </c>
      <c r="D64" s="282"/>
      <c r="E64" s="362">
        <f>E65</f>
        <v>7.5</v>
      </c>
      <c r="F64" s="352"/>
      <c r="G64" s="354">
        <f t="shared" si="0"/>
        <v>0</v>
      </c>
    </row>
    <row r="65" spans="1:7" s="138" customFormat="1" ht="24" hidden="1" customHeight="1">
      <c r="A65" s="133" t="s">
        <v>137</v>
      </c>
      <c r="B65" s="153" t="s">
        <v>51</v>
      </c>
      <c r="C65" s="153" t="str">
        <f>C64</f>
        <v>7950000500</v>
      </c>
      <c r="D65" s="153" t="s">
        <v>107</v>
      </c>
      <c r="E65" s="359">
        <f>E66</f>
        <v>7.5</v>
      </c>
      <c r="F65" s="352"/>
      <c r="G65" s="354">
        <f t="shared" si="0"/>
        <v>0</v>
      </c>
    </row>
    <row r="66" spans="1:7" s="138" customFormat="1" ht="25.8" hidden="1" customHeight="1">
      <c r="A66" s="133" t="s">
        <v>144</v>
      </c>
      <c r="B66" s="153" t="s">
        <v>51</v>
      </c>
      <c r="C66" s="153" t="str">
        <f>C65</f>
        <v>7950000500</v>
      </c>
      <c r="D66" s="153" t="s">
        <v>128</v>
      </c>
      <c r="E66" s="359">
        <f>расходы2017!G169</f>
        <v>7.5</v>
      </c>
      <c r="F66" s="352"/>
      <c r="G66" s="354">
        <f t="shared" si="0"/>
        <v>0</v>
      </c>
    </row>
    <row r="67" spans="1:7" s="138" customFormat="1" ht="77.400000000000006" hidden="1" customHeight="1">
      <c r="A67" s="122" t="str">
        <f>расходы2017!A167</f>
        <v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</v>
      </c>
      <c r="B67" s="282" t="s">
        <v>51</v>
      </c>
      <c r="C67" s="344" t="str">
        <f>расходы2017!D167</f>
        <v>7950000600</v>
      </c>
      <c r="D67" s="187"/>
      <c r="E67" s="362">
        <f>E68</f>
        <v>7.5</v>
      </c>
      <c r="F67" s="352"/>
      <c r="G67" s="354">
        <f t="shared" si="0"/>
        <v>0</v>
      </c>
    </row>
    <row r="68" spans="1:7" s="138" customFormat="1" ht="27.6" hidden="1" customHeight="1">
      <c r="A68" s="133" t="s">
        <v>137</v>
      </c>
      <c r="B68" s="153" t="s">
        <v>51</v>
      </c>
      <c r="C68" s="153" t="str">
        <f>C67</f>
        <v>7950000600</v>
      </c>
      <c r="D68" s="153" t="s">
        <v>107</v>
      </c>
      <c r="E68" s="359">
        <f>E69</f>
        <v>7.5</v>
      </c>
      <c r="F68" s="352"/>
      <c r="G68" s="354">
        <f t="shared" si="0"/>
        <v>0</v>
      </c>
    </row>
    <row r="69" spans="1:7" s="138" customFormat="1" ht="24.6" hidden="1" customHeight="1">
      <c r="A69" s="133" t="s">
        <v>144</v>
      </c>
      <c r="B69" s="153" t="s">
        <v>51</v>
      </c>
      <c r="C69" s="153" t="str">
        <f>C68</f>
        <v>7950000600</v>
      </c>
      <c r="D69" s="153" t="s">
        <v>128</v>
      </c>
      <c r="E69" s="359">
        <f>расходы2017!G169</f>
        <v>7.5</v>
      </c>
      <c r="F69" s="352"/>
      <c r="G69" s="354">
        <f t="shared" si="0"/>
        <v>0</v>
      </c>
    </row>
    <row r="70" spans="1:7" s="138" customFormat="1" ht="89.4" hidden="1" customHeight="1">
      <c r="A70" s="122" t="str">
        <f>расходы2017!A172</f>
        <v>Ведомственная целевая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психотропных веществ, наркомании в Санкт-Петербурге</v>
      </c>
      <c r="B70" s="282" t="s">
        <v>51</v>
      </c>
      <c r="C70" s="344" t="str">
        <f>расходы2017!D172</f>
        <v>7950000700</v>
      </c>
      <c r="D70" s="282"/>
      <c r="E70" s="362">
        <f>E71</f>
        <v>7.5</v>
      </c>
      <c r="F70" s="352"/>
      <c r="G70" s="354">
        <f t="shared" si="0"/>
        <v>0</v>
      </c>
    </row>
    <row r="71" spans="1:7" s="138" customFormat="1" ht="25.8" hidden="1" customHeight="1">
      <c r="A71" s="133" t="s">
        <v>137</v>
      </c>
      <c r="B71" s="153" t="s">
        <v>51</v>
      </c>
      <c r="C71" s="153" t="str">
        <f>C70</f>
        <v>7950000700</v>
      </c>
      <c r="D71" s="153" t="s">
        <v>107</v>
      </c>
      <c r="E71" s="359">
        <f>E72</f>
        <v>7.5</v>
      </c>
      <c r="F71" s="352"/>
      <c r="G71" s="354">
        <f t="shared" ref="G71:G134" si="2">F71/E71*100</f>
        <v>0</v>
      </c>
    </row>
    <row r="72" spans="1:7" s="138" customFormat="1" ht="25.2" hidden="1" customHeight="1">
      <c r="A72" s="133" t="s">
        <v>144</v>
      </c>
      <c r="B72" s="153" t="s">
        <v>51</v>
      </c>
      <c r="C72" s="153" t="str">
        <f>C71</f>
        <v>7950000700</v>
      </c>
      <c r="D72" s="153" t="s">
        <v>128</v>
      </c>
      <c r="E72" s="359">
        <f>расходы2017!G174</f>
        <v>7.5</v>
      </c>
      <c r="F72" s="352"/>
      <c r="G72" s="354">
        <f t="shared" si="2"/>
        <v>0</v>
      </c>
    </row>
    <row r="73" spans="1:7" s="138" customFormat="1" ht="87.6" hidden="1" customHeight="1">
      <c r="A73" s="122" t="str">
        <f>расходы2017!A177</f>
        <v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v>
      </c>
      <c r="B73" s="282" t="s">
        <v>51</v>
      </c>
      <c r="C73" s="344" t="str">
        <f>расходы2017!D177</f>
        <v>7950000800</v>
      </c>
      <c r="D73" s="282"/>
      <c r="E73" s="362">
        <f>E74</f>
        <v>7.5</v>
      </c>
      <c r="F73" s="352"/>
      <c r="G73" s="354">
        <f t="shared" si="2"/>
        <v>0</v>
      </c>
    </row>
    <row r="74" spans="1:7" s="138" customFormat="1" ht="24.6" hidden="1" customHeight="1">
      <c r="A74" s="133" t="s">
        <v>137</v>
      </c>
      <c r="B74" s="153" t="s">
        <v>51</v>
      </c>
      <c r="C74" s="153" t="str">
        <f>C73</f>
        <v>7950000800</v>
      </c>
      <c r="D74" s="153" t="s">
        <v>107</v>
      </c>
      <c r="E74" s="359">
        <f>E75</f>
        <v>7.5</v>
      </c>
      <c r="F74" s="352"/>
      <c r="G74" s="354">
        <f t="shared" si="2"/>
        <v>0</v>
      </c>
    </row>
    <row r="75" spans="1:7" s="138" customFormat="1" ht="25.2" hidden="1" customHeight="1">
      <c r="A75" s="133" t="s">
        <v>144</v>
      </c>
      <c r="B75" s="153" t="s">
        <v>51</v>
      </c>
      <c r="C75" s="153" t="str">
        <f>C74</f>
        <v>7950000800</v>
      </c>
      <c r="D75" s="153" t="s">
        <v>128</v>
      </c>
      <c r="E75" s="359">
        <f>расходы2017!G179</f>
        <v>7.5</v>
      </c>
      <c r="F75" s="352"/>
      <c r="G75" s="354">
        <f t="shared" si="2"/>
        <v>0</v>
      </c>
    </row>
    <row r="76" spans="1:7" s="145" customFormat="1" ht="36" customHeight="1">
      <c r="A76" s="127" t="s">
        <v>66</v>
      </c>
      <c r="B76" s="148" t="s">
        <v>67</v>
      </c>
      <c r="C76" s="356"/>
      <c r="D76" s="148"/>
      <c r="E76" s="358">
        <f>E77</f>
        <v>18.3</v>
      </c>
      <c r="F76" s="355">
        <v>17.3</v>
      </c>
      <c r="G76" s="354">
        <f t="shared" si="2"/>
        <v>94.535519125683066</v>
      </c>
    </row>
    <row r="77" spans="1:7" ht="46.5" customHeight="1">
      <c r="A77" s="139" t="s">
        <v>68</v>
      </c>
      <c r="B77" s="308" t="s">
        <v>69</v>
      </c>
      <c r="C77" s="371"/>
      <c r="D77" s="308"/>
      <c r="E77" s="366">
        <f>E78+E81</f>
        <v>18.3</v>
      </c>
      <c r="F77" s="367">
        <v>17.3</v>
      </c>
      <c r="G77" s="368">
        <f t="shared" si="2"/>
        <v>94.535519125683066</v>
      </c>
    </row>
    <row r="78" spans="1:7" s="143" customFormat="1" ht="125.4" hidden="1" customHeight="1">
      <c r="A78" s="259" t="str">
        <f>расходы2017!A184</f>
        <v xml:space="preserve">Содействие в установленном порядке исполнительным органам
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
</v>
      </c>
      <c r="B78" s="282" t="s">
        <v>69</v>
      </c>
      <c r="C78" s="282" t="str">
        <f>расходы2017!D184</f>
        <v>2190000200</v>
      </c>
      <c r="D78" s="187"/>
      <c r="E78" s="362">
        <f>E79</f>
        <v>11</v>
      </c>
      <c r="F78" s="361"/>
      <c r="G78" s="354">
        <f t="shared" si="2"/>
        <v>0</v>
      </c>
    </row>
    <row r="79" spans="1:7" s="132" customFormat="1" ht="27" hidden="1" customHeight="1">
      <c r="A79" s="133" t="s">
        <v>137</v>
      </c>
      <c r="B79" s="153" t="s">
        <v>69</v>
      </c>
      <c r="C79" s="153" t="str">
        <f>C78</f>
        <v>2190000200</v>
      </c>
      <c r="D79" s="153" t="s">
        <v>107</v>
      </c>
      <c r="E79" s="360">
        <f>E80</f>
        <v>11</v>
      </c>
      <c r="F79" s="361"/>
      <c r="G79" s="354">
        <f t="shared" si="2"/>
        <v>0</v>
      </c>
    </row>
    <row r="80" spans="1:7" s="138" customFormat="1" ht="37.5" hidden="1" customHeight="1">
      <c r="A80" s="133" t="s">
        <v>144</v>
      </c>
      <c r="B80" s="153" t="s">
        <v>69</v>
      </c>
      <c r="C80" s="153" t="str">
        <f>C79</f>
        <v>2190000200</v>
      </c>
      <c r="D80" s="153" t="s">
        <v>128</v>
      </c>
      <c r="E80" s="360">
        <f>расходы2017!G186</f>
        <v>11</v>
      </c>
      <c r="F80" s="352"/>
      <c r="G80" s="354">
        <f t="shared" si="2"/>
        <v>0</v>
      </c>
    </row>
    <row r="81" spans="1:7" s="147" customFormat="1" ht="96.75" hidden="1" customHeight="1">
      <c r="A81" s="122" t="str">
        <f>расходы2017!A190</f>
        <v xml:space="preserve">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v>
      </c>
      <c r="B81" s="282" t="s">
        <v>69</v>
      </c>
      <c r="C81" s="282" t="str">
        <f>расходы2017!D190</f>
        <v>2190000300</v>
      </c>
      <c r="D81" s="282"/>
      <c r="E81" s="362">
        <f>E82</f>
        <v>7.3</v>
      </c>
      <c r="F81" s="363"/>
      <c r="G81" s="354">
        <f t="shared" si="2"/>
        <v>0</v>
      </c>
    </row>
    <row r="82" spans="1:7" ht="30.75" hidden="1" customHeight="1">
      <c r="A82" s="133" t="s">
        <v>137</v>
      </c>
      <c r="B82" s="153" t="s">
        <v>69</v>
      </c>
      <c r="C82" s="153" t="str">
        <f>C81</f>
        <v>2190000300</v>
      </c>
      <c r="D82" s="153" t="s">
        <v>107</v>
      </c>
      <c r="E82" s="359">
        <f>E83</f>
        <v>7.3</v>
      </c>
      <c r="F82" s="352"/>
      <c r="G82" s="354">
        <f t="shared" si="2"/>
        <v>0</v>
      </c>
    </row>
    <row r="83" spans="1:7" ht="38.4" hidden="1" customHeight="1">
      <c r="A83" s="133" t="s">
        <v>144</v>
      </c>
      <c r="B83" s="153" t="s">
        <v>69</v>
      </c>
      <c r="C83" s="187" t="str">
        <f>C82</f>
        <v>2190000300</v>
      </c>
      <c r="D83" s="187" t="s">
        <v>128</v>
      </c>
      <c r="E83" s="359">
        <f>расходы2017!G192</f>
        <v>7.3</v>
      </c>
      <c r="F83" s="352"/>
      <c r="G83" s="354">
        <f t="shared" si="2"/>
        <v>0</v>
      </c>
    </row>
    <row r="84" spans="1:7" s="150" customFormat="1" ht="18" customHeight="1">
      <c r="A84" s="127" t="s">
        <v>70</v>
      </c>
      <c r="B84" s="148" t="s">
        <v>71</v>
      </c>
      <c r="C84" s="356"/>
      <c r="D84" s="148"/>
      <c r="E84" s="358">
        <f>E85+E89+E93</f>
        <v>2109.6999999999998</v>
      </c>
      <c r="F84" s="355">
        <v>1971.1</v>
      </c>
      <c r="G84" s="354">
        <f t="shared" si="2"/>
        <v>93.430345546760208</v>
      </c>
    </row>
    <row r="85" spans="1:7" s="151" customFormat="1" ht="21.75" customHeight="1">
      <c r="A85" s="283" t="s">
        <v>105</v>
      </c>
      <c r="B85" s="308" t="s">
        <v>106</v>
      </c>
      <c r="C85" s="371"/>
      <c r="D85" s="308"/>
      <c r="E85" s="366">
        <f>E86</f>
        <v>134.69999999999999</v>
      </c>
      <c r="F85" s="367">
        <v>99</v>
      </c>
      <c r="G85" s="368">
        <f t="shared" si="2"/>
        <v>73.496659242761694</v>
      </c>
    </row>
    <row r="86" spans="1:7" s="129" customFormat="1" ht="159" hidden="1" customHeight="1">
      <c r="A86" s="310" t="str">
        <f>расходы2017!A197</f>
        <v xml:space="preserve">Участие в организации и финансировании проведения общественных работ 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
учреждений начального и среднего профессионального образования, ищущих работу впервые
</v>
      </c>
      <c r="B86" s="365" t="s">
        <v>106</v>
      </c>
      <c r="C86" s="365" t="str">
        <f>расходы2017!D197</f>
        <v>5100000200</v>
      </c>
      <c r="D86" s="365"/>
      <c r="E86" s="369">
        <f>E87</f>
        <v>134.69999999999999</v>
      </c>
      <c r="F86" s="367"/>
      <c r="G86" s="368">
        <f t="shared" si="2"/>
        <v>0</v>
      </c>
    </row>
    <row r="87" spans="1:7" s="138" customFormat="1" ht="26.25" hidden="1" customHeight="1">
      <c r="A87" s="133" t="s">
        <v>137</v>
      </c>
      <c r="B87" s="308" t="s">
        <v>106</v>
      </c>
      <c r="C87" s="308" t="str">
        <f>C86</f>
        <v>5100000200</v>
      </c>
      <c r="D87" s="308" t="s">
        <v>107</v>
      </c>
      <c r="E87" s="366">
        <f>E88</f>
        <v>134.69999999999999</v>
      </c>
      <c r="F87" s="367"/>
      <c r="G87" s="368">
        <f t="shared" si="2"/>
        <v>0</v>
      </c>
    </row>
    <row r="88" spans="1:7" s="138" customFormat="1" ht="42" hidden="1" customHeight="1">
      <c r="A88" s="133" t="s">
        <v>144</v>
      </c>
      <c r="B88" s="308" t="s">
        <v>106</v>
      </c>
      <c r="C88" s="308" t="str">
        <f>C87</f>
        <v>5100000200</v>
      </c>
      <c r="D88" s="308" t="s">
        <v>128</v>
      </c>
      <c r="E88" s="366">
        <f>расходы2017!G199</f>
        <v>134.69999999999999</v>
      </c>
      <c r="F88" s="367"/>
      <c r="G88" s="368">
        <f t="shared" si="2"/>
        <v>0</v>
      </c>
    </row>
    <row r="89" spans="1:7" s="151" customFormat="1" ht="20.25" customHeight="1">
      <c r="A89" s="283" t="s">
        <v>3</v>
      </c>
      <c r="B89" s="308" t="s">
        <v>72</v>
      </c>
      <c r="C89" s="371"/>
      <c r="D89" s="308"/>
      <c r="E89" s="366">
        <f>E90</f>
        <v>1960</v>
      </c>
      <c r="F89" s="367">
        <v>1870.9</v>
      </c>
      <c r="G89" s="368">
        <f t="shared" si="2"/>
        <v>95.454081632653072</v>
      </c>
    </row>
    <row r="90" spans="1:7" s="129" customFormat="1" ht="67.5" hidden="1" customHeight="1">
      <c r="A90" s="190" t="str">
        <f>расходы2017!A203</f>
        <v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v>
      </c>
      <c r="B90" s="365" t="s">
        <v>72</v>
      </c>
      <c r="C90" s="365" t="str">
        <f>расходы2017!D203</f>
        <v>3150000100</v>
      </c>
      <c r="D90" s="365"/>
      <c r="E90" s="369">
        <f>E91</f>
        <v>1960</v>
      </c>
      <c r="F90" s="367"/>
      <c r="G90" s="368">
        <f t="shared" si="2"/>
        <v>0</v>
      </c>
    </row>
    <row r="91" spans="1:7" ht="27.75" hidden="1" customHeight="1">
      <c r="A91" s="133" t="s">
        <v>137</v>
      </c>
      <c r="B91" s="365" t="s">
        <v>72</v>
      </c>
      <c r="C91" s="308" t="str">
        <f>C90</f>
        <v>3150000100</v>
      </c>
      <c r="D91" s="308" t="s">
        <v>107</v>
      </c>
      <c r="E91" s="366">
        <f>E92</f>
        <v>1960</v>
      </c>
      <c r="F91" s="367"/>
      <c r="G91" s="368">
        <f t="shared" si="2"/>
        <v>0</v>
      </c>
    </row>
    <row r="92" spans="1:7" ht="38.25" hidden="1" customHeight="1">
      <c r="A92" s="133" t="s">
        <v>144</v>
      </c>
      <c r="B92" s="308" t="s">
        <v>72</v>
      </c>
      <c r="C92" s="308" t="str">
        <f>C91</f>
        <v>3150000100</v>
      </c>
      <c r="D92" s="308" t="s">
        <v>128</v>
      </c>
      <c r="E92" s="366">
        <f>расходы2017!G205</f>
        <v>1960</v>
      </c>
      <c r="F92" s="367"/>
      <c r="G92" s="368">
        <f t="shared" si="2"/>
        <v>0</v>
      </c>
    </row>
    <row r="93" spans="1:7" ht="30.6" customHeight="1">
      <c r="A93" s="283" t="s">
        <v>73</v>
      </c>
      <c r="B93" s="308" t="s">
        <v>74</v>
      </c>
      <c r="C93" s="371"/>
      <c r="D93" s="308"/>
      <c r="E93" s="366">
        <f>E94</f>
        <v>15</v>
      </c>
      <c r="F93" s="367">
        <v>1.2</v>
      </c>
      <c r="G93" s="368">
        <f t="shared" si="2"/>
        <v>8</v>
      </c>
    </row>
    <row r="94" spans="1:7" s="129" customFormat="1" ht="67.2" hidden="1" customHeight="1">
      <c r="A94" s="122" t="str">
        <f>расходы2017!A209</f>
        <v>Ведомственная целевая программа по содействию развития малого бизнеса на территории муниципального образования поселок Тярлево</v>
      </c>
      <c r="B94" s="282" t="s">
        <v>74</v>
      </c>
      <c r="C94" s="282" t="str">
        <f>расходы2017!D209</f>
        <v>7950000300</v>
      </c>
      <c r="D94" s="187"/>
      <c r="E94" s="362">
        <f>E95</f>
        <v>15</v>
      </c>
      <c r="F94" s="352"/>
      <c r="G94" s="354">
        <f t="shared" si="2"/>
        <v>0</v>
      </c>
    </row>
    <row r="95" spans="1:7" ht="28.5" hidden="1" customHeight="1">
      <c r="A95" s="133" t="s">
        <v>137</v>
      </c>
      <c r="B95" s="153" t="s">
        <v>74</v>
      </c>
      <c r="C95" s="153" t="str">
        <f>C94</f>
        <v>7950000300</v>
      </c>
      <c r="D95" s="153" t="s">
        <v>107</v>
      </c>
      <c r="E95" s="359">
        <f>E96</f>
        <v>15</v>
      </c>
      <c r="F95" s="352"/>
      <c r="G95" s="354">
        <f t="shared" si="2"/>
        <v>0</v>
      </c>
    </row>
    <row r="96" spans="1:7" ht="39.75" hidden="1" customHeight="1">
      <c r="A96" s="133" t="s">
        <v>144</v>
      </c>
      <c r="B96" s="153" t="s">
        <v>74</v>
      </c>
      <c r="C96" s="153" t="str">
        <f>C95</f>
        <v>7950000300</v>
      </c>
      <c r="D96" s="153" t="s">
        <v>128</v>
      </c>
      <c r="E96" s="359">
        <f>расходы2017!G211</f>
        <v>15</v>
      </c>
      <c r="F96" s="352"/>
      <c r="G96" s="354">
        <f t="shared" si="2"/>
        <v>0</v>
      </c>
    </row>
    <row r="97" spans="1:8" s="145" customFormat="1" ht="27" customHeight="1">
      <c r="A97" s="127" t="s">
        <v>75</v>
      </c>
      <c r="B97" s="148" t="s">
        <v>76</v>
      </c>
      <c r="C97" s="356"/>
      <c r="D97" s="148"/>
      <c r="E97" s="358">
        <f>E98</f>
        <v>10709.1</v>
      </c>
      <c r="F97" s="355">
        <v>9302.6</v>
      </c>
      <c r="G97" s="354">
        <f t="shared" si="2"/>
        <v>86.866309960687644</v>
      </c>
    </row>
    <row r="98" spans="1:8" ht="17.25" customHeight="1">
      <c r="A98" s="283" t="s">
        <v>77</v>
      </c>
      <c r="B98" s="308" t="s">
        <v>78</v>
      </c>
      <c r="C98" s="371"/>
      <c r="D98" s="308"/>
      <c r="E98" s="366">
        <f>E99+E112+E119+E126+E136</f>
        <v>10709.1</v>
      </c>
      <c r="F98" s="367">
        <v>9302.6</v>
      </c>
      <c r="G98" s="368">
        <f t="shared" si="2"/>
        <v>86.866309960687644</v>
      </c>
    </row>
    <row r="99" spans="1:8" s="138" customFormat="1" ht="30" hidden="1" customHeight="1">
      <c r="A99" s="122" t="str">
        <f>расходы2017!A217</f>
        <v xml:space="preserve">Благоустройство придомовых территорий и дворовых территорий </v>
      </c>
      <c r="B99" s="282" t="s">
        <v>78</v>
      </c>
      <c r="C99" s="282" t="str">
        <f>расходы2017!D217</f>
        <v>6000000100</v>
      </c>
      <c r="D99" s="187"/>
      <c r="E99" s="362">
        <f>E100+E103+E106+E109</f>
        <v>1317.8</v>
      </c>
      <c r="F99" s="352"/>
      <c r="G99" s="354">
        <f t="shared" si="2"/>
        <v>0</v>
      </c>
    </row>
    <row r="100" spans="1:8" s="138" customFormat="1" ht="44.25" hidden="1" customHeight="1">
      <c r="A100" s="274" t="str">
        <f>расходы2017!A218</f>
        <v>Текущий ремонт придомовых территорий и дворовых территорий, включая проезды и въезды, пешеходные дорожки</v>
      </c>
      <c r="B100" s="240" t="s">
        <v>78</v>
      </c>
      <c r="C100" s="240" t="str">
        <f>расходы2017!D218</f>
        <v>6000000101</v>
      </c>
      <c r="D100" s="241"/>
      <c r="E100" s="362">
        <f>E101</f>
        <v>815.5</v>
      </c>
      <c r="F100" s="352"/>
      <c r="G100" s="354">
        <f t="shared" si="2"/>
        <v>0</v>
      </c>
    </row>
    <row r="101" spans="1:8" s="138" customFormat="1" ht="28.5" hidden="1" customHeight="1">
      <c r="A101" s="36" t="s">
        <v>289</v>
      </c>
      <c r="B101" s="53" t="s">
        <v>78</v>
      </c>
      <c r="C101" s="53" t="str">
        <f>C100</f>
        <v>6000000101</v>
      </c>
      <c r="D101" s="53" t="s">
        <v>107</v>
      </c>
      <c r="E101" s="362">
        <f>E102</f>
        <v>815.5</v>
      </c>
      <c r="F101" s="352"/>
      <c r="G101" s="354">
        <f t="shared" si="2"/>
        <v>0</v>
      </c>
    </row>
    <row r="102" spans="1:8" s="138" customFormat="1" ht="34.799999999999997" hidden="1" customHeight="1">
      <c r="A102" s="36" t="s">
        <v>144</v>
      </c>
      <c r="B102" s="53" t="s">
        <v>78</v>
      </c>
      <c r="C102" s="53" t="str">
        <f>C101</f>
        <v>6000000101</v>
      </c>
      <c r="D102" s="53" t="s">
        <v>128</v>
      </c>
      <c r="E102" s="362">
        <f>расходы2017!G220</f>
        <v>815.5</v>
      </c>
      <c r="F102" s="352"/>
      <c r="G102" s="354">
        <f t="shared" si="2"/>
        <v>0</v>
      </c>
    </row>
    <row r="103" spans="1:8" ht="27" hidden="1" customHeight="1">
      <c r="A103" s="122" t="s">
        <v>11</v>
      </c>
      <c r="B103" s="282" t="s">
        <v>78</v>
      </c>
      <c r="C103" s="282" t="str">
        <f>расходы2017!D223</f>
        <v>6000000103</v>
      </c>
      <c r="D103" s="187"/>
      <c r="E103" s="362">
        <f>E104</f>
        <v>280</v>
      </c>
      <c r="F103" s="352"/>
      <c r="G103" s="354">
        <f t="shared" si="2"/>
        <v>0</v>
      </c>
    </row>
    <row r="104" spans="1:8" ht="26.25" hidden="1" customHeight="1">
      <c r="A104" s="133" t="s">
        <v>137</v>
      </c>
      <c r="B104" s="153" t="s">
        <v>78</v>
      </c>
      <c r="C104" s="153" t="str">
        <f>C103</f>
        <v>6000000103</v>
      </c>
      <c r="D104" s="153" t="s">
        <v>107</v>
      </c>
      <c r="E104" s="359">
        <f>E105</f>
        <v>280</v>
      </c>
      <c r="F104" s="352"/>
      <c r="G104" s="354">
        <f t="shared" si="2"/>
        <v>0</v>
      </c>
    </row>
    <row r="105" spans="1:8" ht="37.5" hidden="1" customHeight="1">
      <c r="A105" s="133" t="s">
        <v>149</v>
      </c>
      <c r="B105" s="153" t="s">
        <v>78</v>
      </c>
      <c r="C105" s="153" t="str">
        <f>C104</f>
        <v>6000000103</v>
      </c>
      <c r="D105" s="153" t="s">
        <v>128</v>
      </c>
      <c r="E105" s="359">
        <f>расходы2017!G225</f>
        <v>280</v>
      </c>
      <c r="F105" s="352"/>
      <c r="G105" s="354">
        <f t="shared" si="2"/>
        <v>0</v>
      </c>
    </row>
    <row r="106" spans="1:8" ht="73.5" hidden="1" customHeight="1">
      <c r="A106" s="122" t="str">
        <f>расходы2017!A229</f>
        <v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v>
      </c>
      <c r="B106" s="282" t="s">
        <v>78</v>
      </c>
      <c r="C106" s="282" t="str">
        <f>расходы2017!D229</f>
        <v>6000000104</v>
      </c>
      <c r="D106" s="187"/>
      <c r="E106" s="362">
        <f>E107</f>
        <v>55</v>
      </c>
      <c r="F106" s="352"/>
      <c r="G106" s="354">
        <f t="shared" si="2"/>
        <v>0</v>
      </c>
      <c r="H106" s="157"/>
    </row>
    <row r="107" spans="1:8" ht="30.75" hidden="1" customHeight="1">
      <c r="A107" s="133" t="s">
        <v>137</v>
      </c>
      <c r="B107" s="153" t="s">
        <v>78</v>
      </c>
      <c r="C107" s="153" t="str">
        <f>C106</f>
        <v>6000000104</v>
      </c>
      <c r="D107" s="153" t="s">
        <v>107</v>
      </c>
      <c r="E107" s="359">
        <f>E108</f>
        <v>55</v>
      </c>
      <c r="F107" s="352"/>
      <c r="G107" s="354">
        <f t="shared" si="2"/>
        <v>0</v>
      </c>
      <c r="H107" s="157"/>
    </row>
    <row r="108" spans="1:8" ht="39" hidden="1" customHeight="1">
      <c r="A108" s="133" t="s">
        <v>144</v>
      </c>
      <c r="B108" s="153" t="s">
        <v>78</v>
      </c>
      <c r="C108" s="153" t="str">
        <f>C107</f>
        <v>6000000104</v>
      </c>
      <c r="D108" s="153" t="s">
        <v>128</v>
      </c>
      <c r="E108" s="359">
        <f>расходы2017!G231</f>
        <v>55</v>
      </c>
      <c r="F108" s="352"/>
      <c r="G108" s="354">
        <f t="shared" si="2"/>
        <v>0</v>
      </c>
      <c r="H108" s="157"/>
    </row>
    <row r="109" spans="1:8" ht="45" hidden="1" customHeight="1">
      <c r="A109" s="25" t="s">
        <v>301</v>
      </c>
      <c r="B109" s="282" t="s">
        <v>78</v>
      </c>
      <c r="C109" s="282" t="str">
        <f>расходы2017!D236</f>
        <v>6000000105</v>
      </c>
      <c r="D109" s="187"/>
      <c r="E109" s="362">
        <f>E110</f>
        <v>167.3</v>
      </c>
      <c r="F109" s="352"/>
      <c r="G109" s="354">
        <f t="shared" si="2"/>
        <v>0</v>
      </c>
      <c r="H109" s="157"/>
    </row>
    <row r="110" spans="1:8" ht="39" hidden="1" customHeight="1">
      <c r="A110" s="133" t="s">
        <v>137</v>
      </c>
      <c r="B110" s="153" t="s">
        <v>78</v>
      </c>
      <c r="C110" s="153" t="str">
        <f>C109</f>
        <v>6000000105</v>
      </c>
      <c r="D110" s="153" t="s">
        <v>107</v>
      </c>
      <c r="E110" s="359">
        <f>E111</f>
        <v>167.3</v>
      </c>
      <c r="F110" s="352"/>
      <c r="G110" s="354">
        <f t="shared" si="2"/>
        <v>0</v>
      </c>
      <c r="H110" s="157"/>
    </row>
    <row r="111" spans="1:8" ht="39" hidden="1" customHeight="1">
      <c r="A111" s="133" t="s">
        <v>144</v>
      </c>
      <c r="B111" s="153" t="s">
        <v>78</v>
      </c>
      <c r="C111" s="153" t="str">
        <f>C110</f>
        <v>6000000105</v>
      </c>
      <c r="D111" s="153" t="s">
        <v>128</v>
      </c>
      <c r="E111" s="359">
        <f>расходы2017!G238</f>
        <v>167.3</v>
      </c>
      <c r="F111" s="352"/>
      <c r="G111" s="354">
        <f t="shared" si="2"/>
        <v>0</v>
      </c>
      <c r="H111" s="157"/>
    </row>
    <row r="112" spans="1:8" s="143" customFormat="1" ht="57.75" hidden="1" customHeight="1">
      <c r="A112" s="122" t="str">
        <f>расходы2017!A242</f>
        <v>Благоустройство территории муниципального образования, связанное с обеспечением санитарного благополучия населения</v>
      </c>
      <c r="B112" s="282" t="s">
        <v>78</v>
      </c>
      <c r="C112" s="282" t="str">
        <f>расходы2017!D242</f>
        <v>6000000200</v>
      </c>
      <c r="D112" s="187"/>
      <c r="E112" s="362">
        <f>E113+E116</f>
        <v>655.20000000000005</v>
      </c>
      <c r="F112" s="361"/>
      <c r="G112" s="354">
        <f t="shared" si="2"/>
        <v>0</v>
      </c>
    </row>
    <row r="113" spans="1:7" s="129" customFormat="1" ht="28.5" hidden="1" customHeight="1">
      <c r="A113" s="122" t="s">
        <v>79</v>
      </c>
      <c r="B113" s="282" t="s">
        <v>78</v>
      </c>
      <c r="C113" s="282" t="str">
        <f>расходы2017!D243</f>
        <v>6000000203</v>
      </c>
      <c r="D113" s="187"/>
      <c r="E113" s="362">
        <f>E114</f>
        <v>167</v>
      </c>
      <c r="F113" s="352"/>
      <c r="G113" s="354">
        <f t="shared" si="2"/>
        <v>0</v>
      </c>
    </row>
    <row r="114" spans="1:7" ht="29.25" hidden="1" customHeight="1">
      <c r="A114" s="133" t="s">
        <v>137</v>
      </c>
      <c r="B114" s="153" t="s">
        <v>78</v>
      </c>
      <c r="C114" s="153" t="str">
        <f>C113</f>
        <v>6000000203</v>
      </c>
      <c r="D114" s="153" t="s">
        <v>107</v>
      </c>
      <c r="E114" s="359">
        <f>E115</f>
        <v>167</v>
      </c>
      <c r="F114" s="352"/>
      <c r="G114" s="354">
        <f t="shared" si="2"/>
        <v>0</v>
      </c>
    </row>
    <row r="115" spans="1:7" ht="39.75" hidden="1" customHeight="1">
      <c r="A115" s="133" t="s">
        <v>144</v>
      </c>
      <c r="B115" s="153" t="s">
        <v>78</v>
      </c>
      <c r="C115" s="153" t="str">
        <f>C114</f>
        <v>6000000203</v>
      </c>
      <c r="D115" s="153" t="s">
        <v>128</v>
      </c>
      <c r="E115" s="359">
        <f>расходы2017!G245</f>
        <v>167</v>
      </c>
      <c r="F115" s="352"/>
      <c r="G115" s="354">
        <f t="shared" si="2"/>
        <v>0</v>
      </c>
    </row>
    <row r="116" spans="1:7" s="151" customFormat="1" ht="87.75" hidden="1" customHeight="1">
      <c r="A116" s="122" t="str">
        <f>расходы2017!A248</f>
        <v>Уборка территории муниципального образования,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v>
      </c>
      <c r="B116" s="282" t="s">
        <v>78</v>
      </c>
      <c r="C116" s="282" t="str">
        <f>расходы2017!D248</f>
        <v>6000000204</v>
      </c>
      <c r="D116" s="282"/>
      <c r="E116" s="362">
        <f>E117</f>
        <v>488.2</v>
      </c>
      <c r="F116" s="328"/>
      <c r="G116" s="354">
        <f t="shared" si="2"/>
        <v>0</v>
      </c>
    </row>
    <row r="117" spans="1:7" s="138" customFormat="1" ht="27.75" hidden="1" customHeight="1">
      <c r="A117" s="133" t="s">
        <v>137</v>
      </c>
      <c r="B117" s="153" t="s">
        <v>78</v>
      </c>
      <c r="C117" s="153" t="str">
        <f>C116</f>
        <v>6000000204</v>
      </c>
      <c r="D117" s="153" t="s">
        <v>107</v>
      </c>
      <c r="E117" s="359">
        <f>E118</f>
        <v>488.2</v>
      </c>
      <c r="F117" s="352"/>
      <c r="G117" s="354">
        <f t="shared" si="2"/>
        <v>0</v>
      </c>
    </row>
    <row r="118" spans="1:7" s="138" customFormat="1" ht="38.25" hidden="1" customHeight="1">
      <c r="A118" s="133" t="s">
        <v>144</v>
      </c>
      <c r="B118" s="153" t="s">
        <v>78</v>
      </c>
      <c r="C118" s="153" t="str">
        <f>C117</f>
        <v>6000000204</v>
      </c>
      <c r="D118" s="153" t="s">
        <v>128</v>
      </c>
      <c r="E118" s="359">
        <f>расходы2017!G250</f>
        <v>488.2</v>
      </c>
      <c r="F118" s="352"/>
      <c r="G118" s="354">
        <f t="shared" si="2"/>
        <v>0</v>
      </c>
    </row>
    <row r="119" spans="1:7" s="129" customFormat="1" ht="28.5" hidden="1" customHeight="1">
      <c r="A119" s="122" t="str">
        <f>расходы2017!A254</f>
        <v xml:space="preserve">Озеленение территории  муниципального образования </v>
      </c>
      <c r="B119" s="282" t="s">
        <v>78</v>
      </c>
      <c r="C119" s="282" t="str">
        <f>расходы2017!D254</f>
        <v>6000000300</v>
      </c>
      <c r="D119" s="187"/>
      <c r="E119" s="362">
        <f>E120+E123</f>
        <v>1662.3999999999999</v>
      </c>
      <c r="F119" s="352"/>
      <c r="G119" s="354">
        <f t="shared" si="2"/>
        <v>0</v>
      </c>
    </row>
    <row r="120" spans="1:7" s="158" customFormat="1" ht="79.5" hidden="1" customHeight="1">
      <c r="A120" s="122" t="str">
        <f>расходы2017!A255</f>
        <v>Компенсационное озеленение, проведение санитарных рубок (в том числе удалению аварийных, больных деревьев и кустарников), в отношении зеленых насаждений внутриквартального озеленения</v>
      </c>
      <c r="B120" s="282" t="s">
        <v>78</v>
      </c>
      <c r="C120" s="282" t="str">
        <f>расходы2017!D255</f>
        <v>6000000302</v>
      </c>
      <c r="D120" s="187"/>
      <c r="E120" s="362">
        <f>E121</f>
        <v>1519.6999999999998</v>
      </c>
      <c r="F120" s="361"/>
      <c r="G120" s="354">
        <f t="shared" si="2"/>
        <v>0</v>
      </c>
    </row>
    <row r="121" spans="1:7" ht="27.75" hidden="1" customHeight="1">
      <c r="A121" s="133" t="s">
        <v>137</v>
      </c>
      <c r="B121" s="153" t="s">
        <v>78</v>
      </c>
      <c r="C121" s="153" t="str">
        <f>C120</f>
        <v>6000000302</v>
      </c>
      <c r="D121" s="153" t="s">
        <v>107</v>
      </c>
      <c r="E121" s="359">
        <f>E122</f>
        <v>1519.6999999999998</v>
      </c>
      <c r="F121" s="352"/>
      <c r="G121" s="354">
        <f t="shared" si="2"/>
        <v>0</v>
      </c>
    </row>
    <row r="122" spans="1:7" ht="33" hidden="1" customHeight="1">
      <c r="A122" s="133" t="s">
        <v>144</v>
      </c>
      <c r="B122" s="153" t="s">
        <v>78</v>
      </c>
      <c r="C122" s="153" t="str">
        <f>C121</f>
        <v>6000000302</v>
      </c>
      <c r="D122" s="153" t="s">
        <v>128</v>
      </c>
      <c r="E122" s="359">
        <f>расходы2017!G257</f>
        <v>1519.6999999999998</v>
      </c>
      <c r="F122" s="352"/>
      <c r="G122" s="354">
        <f t="shared" si="2"/>
        <v>0</v>
      </c>
    </row>
    <row r="123" spans="1:7" ht="42.75" hidden="1" customHeight="1">
      <c r="A123" s="25" t="s">
        <v>302</v>
      </c>
      <c r="B123" s="282" t="s">
        <v>78</v>
      </c>
      <c r="C123" s="282" t="str">
        <f>расходы2017!D263</f>
        <v>6000000303</v>
      </c>
      <c r="D123" s="187"/>
      <c r="E123" s="362">
        <f>E124</f>
        <v>142.69999999999999</v>
      </c>
      <c r="F123" s="352"/>
      <c r="G123" s="354">
        <f t="shared" si="2"/>
        <v>0</v>
      </c>
    </row>
    <row r="124" spans="1:7" ht="33" hidden="1" customHeight="1">
      <c r="A124" s="133" t="s">
        <v>137</v>
      </c>
      <c r="B124" s="153" t="s">
        <v>78</v>
      </c>
      <c r="C124" s="153" t="str">
        <f>C123</f>
        <v>6000000303</v>
      </c>
      <c r="D124" s="153" t="s">
        <v>107</v>
      </c>
      <c r="E124" s="359">
        <f>E125</f>
        <v>142.69999999999999</v>
      </c>
      <c r="F124" s="352"/>
      <c r="G124" s="354">
        <f t="shared" si="2"/>
        <v>0</v>
      </c>
    </row>
    <row r="125" spans="1:7" ht="33" hidden="1" customHeight="1">
      <c r="A125" s="133" t="s">
        <v>144</v>
      </c>
      <c r="B125" s="153" t="s">
        <v>78</v>
      </c>
      <c r="C125" s="153" t="str">
        <f>C124</f>
        <v>6000000303</v>
      </c>
      <c r="D125" s="153" t="s">
        <v>128</v>
      </c>
      <c r="E125" s="359">
        <f>расходы2017!G265</f>
        <v>142.69999999999999</v>
      </c>
      <c r="F125" s="352"/>
      <c r="G125" s="354">
        <f t="shared" si="2"/>
        <v>0</v>
      </c>
    </row>
    <row r="126" spans="1:7" s="138" customFormat="1" ht="44.25" hidden="1" customHeight="1">
      <c r="A126" s="122" t="str">
        <f>расходы2017!A268</f>
        <v>Прочие мероприятия в области благоустройства территории муниципального образования</v>
      </c>
      <c r="B126" s="282" t="s">
        <v>78</v>
      </c>
      <c r="C126" s="282" t="str">
        <f>расходы2017!D268</f>
        <v>6000000400</v>
      </c>
      <c r="D126" s="187"/>
      <c r="E126" s="362">
        <f>E127+E130+E133</f>
        <v>3003.8</v>
      </c>
      <c r="F126" s="352"/>
      <c r="G126" s="354">
        <f t="shared" si="2"/>
        <v>0</v>
      </c>
    </row>
    <row r="127" spans="1:7" s="129" customFormat="1" ht="45" hidden="1" customHeight="1">
      <c r="A127" s="122" t="str">
        <f>расходы2017!A269</f>
        <v>Создание зон отдыха, в том числе обустройство и содержание детских площадок</v>
      </c>
      <c r="B127" s="282" t="s">
        <v>78</v>
      </c>
      <c r="C127" s="282" t="str">
        <f>расходы2017!D269</f>
        <v>6000000401</v>
      </c>
      <c r="D127" s="187"/>
      <c r="E127" s="362">
        <f>E128</f>
        <v>1234.5</v>
      </c>
      <c r="F127" s="352"/>
      <c r="G127" s="354">
        <f t="shared" si="2"/>
        <v>0</v>
      </c>
    </row>
    <row r="128" spans="1:7" s="138" customFormat="1" ht="29.25" hidden="1" customHeight="1">
      <c r="A128" s="133" t="s">
        <v>137</v>
      </c>
      <c r="B128" s="153" t="s">
        <v>78</v>
      </c>
      <c r="C128" s="153" t="str">
        <f>C127</f>
        <v>6000000401</v>
      </c>
      <c r="D128" s="153" t="s">
        <v>107</v>
      </c>
      <c r="E128" s="360">
        <f>E129</f>
        <v>1234.5</v>
      </c>
      <c r="F128" s="352"/>
      <c r="G128" s="354">
        <f t="shared" si="2"/>
        <v>0</v>
      </c>
    </row>
    <row r="129" spans="1:7" s="138" customFormat="1" ht="33.75" hidden="1" customHeight="1">
      <c r="A129" s="133" t="s">
        <v>144</v>
      </c>
      <c r="B129" s="153" t="s">
        <v>78</v>
      </c>
      <c r="C129" s="153" t="str">
        <f>C128</f>
        <v>6000000401</v>
      </c>
      <c r="D129" s="187" t="s">
        <v>128</v>
      </c>
      <c r="E129" s="360">
        <f>расходы2017!G271</f>
        <v>1234.5</v>
      </c>
      <c r="F129" s="352"/>
      <c r="G129" s="354">
        <f t="shared" si="2"/>
        <v>0</v>
      </c>
    </row>
    <row r="130" spans="1:7" s="151" customFormat="1" ht="28.5" hidden="1" customHeight="1">
      <c r="A130" s="122" t="s">
        <v>80</v>
      </c>
      <c r="B130" s="282" t="s">
        <v>78</v>
      </c>
      <c r="C130" s="282" t="str">
        <f>расходы2017!D276</f>
        <v>6000000402</v>
      </c>
      <c r="D130" s="282"/>
      <c r="E130" s="362">
        <f>E131</f>
        <v>1430</v>
      </c>
      <c r="F130" s="328"/>
      <c r="G130" s="354">
        <f t="shared" si="2"/>
        <v>0</v>
      </c>
    </row>
    <row r="131" spans="1:7" ht="30.75" hidden="1" customHeight="1">
      <c r="A131" s="133" t="s">
        <v>137</v>
      </c>
      <c r="B131" s="153" t="s">
        <v>78</v>
      </c>
      <c r="C131" s="153" t="str">
        <f>C130</f>
        <v>6000000402</v>
      </c>
      <c r="D131" s="153" t="s">
        <v>107</v>
      </c>
      <c r="E131" s="359">
        <f>E132</f>
        <v>1430</v>
      </c>
      <c r="F131" s="352"/>
      <c r="G131" s="354">
        <f t="shared" si="2"/>
        <v>0</v>
      </c>
    </row>
    <row r="132" spans="1:7" ht="38.25" hidden="1" customHeight="1">
      <c r="A132" s="133" t="s">
        <v>144</v>
      </c>
      <c r="B132" s="153" t="s">
        <v>78</v>
      </c>
      <c r="C132" s="153" t="str">
        <f>C131</f>
        <v>6000000402</v>
      </c>
      <c r="D132" s="153" t="s">
        <v>128</v>
      </c>
      <c r="E132" s="359">
        <f>расходы2017!G278</f>
        <v>1430</v>
      </c>
      <c r="F132" s="352"/>
      <c r="G132" s="354">
        <f t="shared" si="2"/>
        <v>0</v>
      </c>
    </row>
    <row r="133" spans="1:7" s="129" customFormat="1" ht="45" hidden="1" customHeight="1">
      <c r="A133" s="122" t="str">
        <f>расходы2017!A284</f>
        <v xml:space="preserve">Выполнение оформления к праздничным мероприятиям на территории муниципального образования </v>
      </c>
      <c r="B133" s="282" t="s">
        <v>78</v>
      </c>
      <c r="C133" s="282" t="str">
        <f>расходы2017!D284</f>
        <v>6000000403</v>
      </c>
      <c r="D133" s="187"/>
      <c r="E133" s="362">
        <f>E134</f>
        <v>339.3</v>
      </c>
      <c r="F133" s="352"/>
      <c r="G133" s="354">
        <f t="shared" si="2"/>
        <v>0</v>
      </c>
    </row>
    <row r="134" spans="1:7" s="138" customFormat="1" ht="27" hidden="1" customHeight="1">
      <c r="A134" s="133" t="s">
        <v>137</v>
      </c>
      <c r="B134" s="153" t="s">
        <v>78</v>
      </c>
      <c r="C134" s="153" t="str">
        <f>C133</f>
        <v>6000000403</v>
      </c>
      <c r="D134" s="187" t="s">
        <v>107</v>
      </c>
      <c r="E134" s="359">
        <f>E135</f>
        <v>339.3</v>
      </c>
      <c r="F134" s="352"/>
      <c r="G134" s="354">
        <f t="shared" si="2"/>
        <v>0</v>
      </c>
    </row>
    <row r="135" spans="1:7" s="138" customFormat="1" ht="38.25" hidden="1" customHeight="1">
      <c r="A135" s="133" t="s">
        <v>144</v>
      </c>
      <c r="B135" s="153" t="s">
        <v>78</v>
      </c>
      <c r="C135" s="153" t="str">
        <f>C134</f>
        <v>6000000403</v>
      </c>
      <c r="D135" s="187" t="s">
        <v>128</v>
      </c>
      <c r="E135" s="359">
        <f>расходы2017!G286</f>
        <v>339.3</v>
      </c>
      <c r="F135" s="352"/>
      <c r="G135" s="354">
        <f t="shared" ref="G135:G187" si="3">F135/E135*100</f>
        <v>0</v>
      </c>
    </row>
    <row r="136" spans="1:7" ht="67.5" hidden="1" customHeight="1">
      <c r="A136" s="190" t="s">
        <v>323</v>
      </c>
      <c r="B136" s="282" t="s">
        <v>78</v>
      </c>
      <c r="C136" s="278" t="str">
        <f>расходы2017!D290</f>
        <v>60000G3160</v>
      </c>
      <c r="D136" s="153"/>
      <c r="E136" s="362">
        <f>E137</f>
        <v>4069.9</v>
      </c>
      <c r="F136" s="352"/>
      <c r="G136" s="354">
        <f t="shared" si="3"/>
        <v>0</v>
      </c>
    </row>
    <row r="137" spans="1:7" ht="29.25" hidden="1" customHeight="1">
      <c r="A137" s="133" t="s">
        <v>137</v>
      </c>
      <c r="B137" s="153" t="s">
        <v>78</v>
      </c>
      <c r="C137" s="309" t="str">
        <f>C136</f>
        <v>60000G3160</v>
      </c>
      <c r="D137" s="153" t="s">
        <v>107</v>
      </c>
      <c r="E137" s="359">
        <f>E138</f>
        <v>4069.9</v>
      </c>
      <c r="F137" s="352"/>
      <c r="G137" s="354">
        <f t="shared" si="3"/>
        <v>0</v>
      </c>
    </row>
    <row r="138" spans="1:7" ht="25.5" hidden="1" customHeight="1">
      <c r="A138" s="133" t="s">
        <v>144</v>
      </c>
      <c r="B138" s="153" t="s">
        <v>78</v>
      </c>
      <c r="C138" s="309" t="str">
        <f>C137</f>
        <v>60000G3160</v>
      </c>
      <c r="D138" s="153" t="s">
        <v>128</v>
      </c>
      <c r="E138" s="359">
        <f>расходы2017!G292</f>
        <v>4069.9</v>
      </c>
      <c r="F138" s="352"/>
      <c r="G138" s="354">
        <f t="shared" si="3"/>
        <v>0</v>
      </c>
    </row>
    <row r="139" spans="1:7" s="160" customFormat="1" ht="15" customHeight="1">
      <c r="A139" s="159" t="s">
        <v>81</v>
      </c>
      <c r="B139" s="148" t="s">
        <v>82</v>
      </c>
      <c r="C139" s="356"/>
      <c r="D139" s="148"/>
      <c r="E139" s="358">
        <f>E140</f>
        <v>5</v>
      </c>
      <c r="F139" s="355">
        <v>4</v>
      </c>
      <c r="G139" s="354">
        <f t="shared" si="3"/>
        <v>80</v>
      </c>
    </row>
    <row r="140" spans="1:7" s="128" customFormat="1" ht="32.25" customHeight="1">
      <c r="A140" s="283" t="s">
        <v>83</v>
      </c>
      <c r="B140" s="308" t="s">
        <v>84</v>
      </c>
      <c r="C140" s="371"/>
      <c r="D140" s="308"/>
      <c r="E140" s="366">
        <f>E141</f>
        <v>5</v>
      </c>
      <c r="F140" s="367">
        <v>4</v>
      </c>
      <c r="G140" s="368">
        <f t="shared" si="3"/>
        <v>80</v>
      </c>
    </row>
    <row r="141" spans="1:7" s="129" customFormat="1" ht="59.4" hidden="1" customHeight="1">
      <c r="A141" s="170" t="str">
        <f>расходы2017!A297</f>
        <v>Ведомственная целевая программа по участию в мероприятиях по охране окружающей среды в муниципальном образовании поселок Тярлево</v>
      </c>
      <c r="B141" s="282" t="s">
        <v>84</v>
      </c>
      <c r="C141" s="282" t="str">
        <f>расходы2017!D297</f>
        <v>7950000100</v>
      </c>
      <c r="D141" s="345"/>
      <c r="E141" s="362">
        <f>E142</f>
        <v>5</v>
      </c>
      <c r="F141" s="352"/>
      <c r="G141" s="354">
        <f t="shared" si="3"/>
        <v>0</v>
      </c>
    </row>
    <row r="142" spans="1:7" ht="26.25" hidden="1" customHeight="1">
      <c r="A142" s="133" t="s">
        <v>137</v>
      </c>
      <c r="B142" s="153" t="s">
        <v>84</v>
      </c>
      <c r="C142" s="153" t="str">
        <f>C141</f>
        <v>7950000100</v>
      </c>
      <c r="D142" s="153" t="s">
        <v>107</v>
      </c>
      <c r="E142" s="359">
        <f>E143</f>
        <v>5</v>
      </c>
      <c r="F142" s="352"/>
      <c r="G142" s="354">
        <f t="shared" si="3"/>
        <v>0</v>
      </c>
    </row>
    <row r="143" spans="1:7" ht="41.25" hidden="1" customHeight="1">
      <c r="A143" s="133" t="s">
        <v>144</v>
      </c>
      <c r="B143" s="153" t="s">
        <v>84</v>
      </c>
      <c r="C143" s="153" t="str">
        <f>C142</f>
        <v>7950000100</v>
      </c>
      <c r="D143" s="153" t="s">
        <v>128</v>
      </c>
      <c r="E143" s="359">
        <f>расходы2017!G299</f>
        <v>5</v>
      </c>
      <c r="F143" s="352"/>
      <c r="G143" s="354">
        <f t="shared" si="3"/>
        <v>0</v>
      </c>
    </row>
    <row r="144" spans="1:7" s="145" customFormat="1" ht="19.5" customHeight="1">
      <c r="A144" s="161" t="s">
        <v>85</v>
      </c>
      <c r="B144" s="148" t="s">
        <v>86</v>
      </c>
      <c r="C144" s="356"/>
      <c r="D144" s="284"/>
      <c r="E144" s="358">
        <f>E145+E149+E156</f>
        <v>2368.6</v>
      </c>
      <c r="F144" s="355">
        <v>1548.3</v>
      </c>
      <c r="G144" s="354">
        <f t="shared" si="3"/>
        <v>65.367727771679469</v>
      </c>
    </row>
    <row r="145" spans="1:7" s="145" customFormat="1" ht="42.75" customHeight="1">
      <c r="A145" s="283" t="s">
        <v>152</v>
      </c>
      <c r="B145" s="308" t="s">
        <v>87</v>
      </c>
      <c r="C145" s="371"/>
      <c r="D145" s="376"/>
      <c r="E145" s="366">
        <f>E146</f>
        <v>117</v>
      </c>
      <c r="F145" s="367">
        <v>75</v>
      </c>
      <c r="G145" s="368">
        <f t="shared" si="3"/>
        <v>64.102564102564102</v>
      </c>
    </row>
    <row r="146" spans="1:7" s="145" customFormat="1" ht="84" hidden="1" customHeight="1">
      <c r="A146" s="190" t="str">
        <f>расходы2017!A304</f>
        <v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 и муниципальных служащих </v>
      </c>
      <c r="B146" s="377" t="s">
        <v>87</v>
      </c>
      <c r="C146" s="377" t="str">
        <f>расходы2017!D304</f>
        <v>4280000100</v>
      </c>
      <c r="D146" s="377"/>
      <c r="E146" s="369">
        <f>E147</f>
        <v>117</v>
      </c>
      <c r="F146" s="367"/>
      <c r="G146" s="368">
        <f t="shared" si="3"/>
        <v>0</v>
      </c>
    </row>
    <row r="147" spans="1:7" s="145" customFormat="1" ht="26.25" hidden="1" customHeight="1">
      <c r="A147" s="133" t="s">
        <v>137</v>
      </c>
      <c r="B147" s="312" t="s">
        <v>87</v>
      </c>
      <c r="C147" s="312" t="str">
        <f>C146</f>
        <v>4280000100</v>
      </c>
      <c r="D147" s="312" t="s">
        <v>107</v>
      </c>
      <c r="E147" s="366">
        <f>E148</f>
        <v>117</v>
      </c>
      <c r="F147" s="367"/>
      <c r="G147" s="368">
        <f t="shared" si="3"/>
        <v>0</v>
      </c>
    </row>
    <row r="148" spans="1:7" s="145" customFormat="1" ht="40.5" hidden="1" customHeight="1">
      <c r="A148" s="133" t="s">
        <v>144</v>
      </c>
      <c r="B148" s="312" t="s">
        <v>87</v>
      </c>
      <c r="C148" s="312" t="str">
        <f>C147</f>
        <v>4280000100</v>
      </c>
      <c r="D148" s="312" t="s">
        <v>128</v>
      </c>
      <c r="E148" s="366">
        <f>расходы2017!G306</f>
        <v>117</v>
      </c>
      <c r="F148" s="367"/>
      <c r="G148" s="368">
        <f t="shared" si="3"/>
        <v>0</v>
      </c>
    </row>
    <row r="149" spans="1:7" ht="30" customHeight="1">
      <c r="A149" s="311" t="s">
        <v>393</v>
      </c>
      <c r="B149" s="308" t="s">
        <v>88</v>
      </c>
      <c r="C149" s="371"/>
      <c r="D149" s="376"/>
      <c r="E149" s="366">
        <f>E150+E153</f>
        <v>2163.4</v>
      </c>
      <c r="F149" s="367">
        <v>1466.6</v>
      </c>
      <c r="G149" s="368">
        <f t="shared" si="3"/>
        <v>67.791439400942949</v>
      </c>
    </row>
    <row r="150" spans="1:7" ht="42.6" hidden="1" customHeight="1">
      <c r="A150" s="190" t="str">
        <f>расходы2017!A310</f>
        <v>Организация и проведение досуговых мероприятий для жителей   муниципального образования</v>
      </c>
      <c r="B150" s="377" t="s">
        <v>88</v>
      </c>
      <c r="C150" s="377" t="str">
        <f>расходы2017!D310</f>
        <v>4310000200</v>
      </c>
      <c r="D150" s="312"/>
      <c r="E150" s="369">
        <f>E151</f>
        <v>2138.4</v>
      </c>
      <c r="F150" s="367"/>
      <c r="G150" s="368">
        <f t="shared" si="3"/>
        <v>0</v>
      </c>
    </row>
    <row r="151" spans="1:7" ht="27.75" hidden="1" customHeight="1">
      <c r="A151" s="133" t="s">
        <v>137</v>
      </c>
      <c r="B151" s="312" t="s">
        <v>88</v>
      </c>
      <c r="C151" s="312" t="str">
        <f>C150</f>
        <v>4310000200</v>
      </c>
      <c r="D151" s="312" t="s">
        <v>107</v>
      </c>
      <c r="E151" s="366">
        <f>E152</f>
        <v>2138.4</v>
      </c>
      <c r="F151" s="367"/>
      <c r="G151" s="368">
        <f t="shared" si="3"/>
        <v>0</v>
      </c>
    </row>
    <row r="152" spans="1:7" ht="33.75" hidden="1" customHeight="1">
      <c r="A152" s="133" t="s">
        <v>144</v>
      </c>
      <c r="B152" s="312" t="s">
        <v>88</v>
      </c>
      <c r="C152" s="312" t="str">
        <f>C151</f>
        <v>4310000200</v>
      </c>
      <c r="D152" s="312" t="s">
        <v>128</v>
      </c>
      <c r="E152" s="366">
        <f>расходы2017!G312</f>
        <v>2138.4</v>
      </c>
      <c r="F152" s="367"/>
      <c r="G152" s="368">
        <f t="shared" si="3"/>
        <v>0</v>
      </c>
    </row>
    <row r="153" spans="1:7" ht="60.6" hidden="1" customHeight="1">
      <c r="A153" s="190" t="str">
        <f>расходы2017!A322</f>
        <v>Ведомственная целевая программа по участию в реализации мер по профилактике дорожно-транспортного травматизма на территории муниципального образования</v>
      </c>
      <c r="B153" s="365" t="s">
        <v>88</v>
      </c>
      <c r="C153" s="378" t="str">
        <f>расходы2017!D322</f>
        <v>7950000500</v>
      </c>
      <c r="D153" s="365"/>
      <c r="E153" s="369">
        <f>E154</f>
        <v>25</v>
      </c>
      <c r="F153" s="367"/>
      <c r="G153" s="368">
        <f t="shared" si="3"/>
        <v>0</v>
      </c>
    </row>
    <row r="154" spans="1:7" ht="33.75" hidden="1" customHeight="1">
      <c r="A154" s="133" t="s">
        <v>137</v>
      </c>
      <c r="B154" s="308" t="str">
        <f>B153</f>
        <v>0707</v>
      </c>
      <c r="C154" s="308" t="str">
        <f>C153</f>
        <v>7950000500</v>
      </c>
      <c r="D154" s="308" t="s">
        <v>107</v>
      </c>
      <c r="E154" s="366">
        <f>E155</f>
        <v>25</v>
      </c>
      <c r="F154" s="367"/>
      <c r="G154" s="368">
        <f t="shared" si="3"/>
        <v>0</v>
      </c>
    </row>
    <row r="155" spans="1:7" ht="40.200000000000003" hidden="1" customHeight="1">
      <c r="A155" s="133" t="s">
        <v>144</v>
      </c>
      <c r="B155" s="308" t="str">
        <f>B154</f>
        <v>0707</v>
      </c>
      <c r="C155" s="308" t="str">
        <f>C154</f>
        <v>7950000500</v>
      </c>
      <c r="D155" s="308" t="s">
        <v>128</v>
      </c>
      <c r="E155" s="366">
        <f>расходы2017!G324</f>
        <v>25</v>
      </c>
      <c r="F155" s="367"/>
      <c r="G155" s="368">
        <f t="shared" si="3"/>
        <v>0</v>
      </c>
    </row>
    <row r="156" spans="1:7" ht="33.75" customHeight="1">
      <c r="A156" s="311" t="s">
        <v>388</v>
      </c>
      <c r="B156" s="308" t="s">
        <v>387</v>
      </c>
      <c r="C156" s="371"/>
      <c r="D156" s="376"/>
      <c r="E156" s="366">
        <f>E157</f>
        <v>88.2</v>
      </c>
      <c r="F156" s="367">
        <v>6.7</v>
      </c>
      <c r="G156" s="368">
        <f t="shared" si="3"/>
        <v>7.5963718820861681</v>
      </c>
    </row>
    <row r="157" spans="1:7" ht="33.75" hidden="1" customHeight="1">
      <c r="A157" s="122" t="str">
        <f>расходы2017!A328</f>
        <v>Проведение работ по военно-патриотическому воспитанию граждан</v>
      </c>
      <c r="B157" s="347" t="str">
        <f>расходы2017!C328</f>
        <v>0709</v>
      </c>
      <c r="C157" s="347" t="str">
        <f>расходы2017!D328</f>
        <v>4310000100</v>
      </c>
      <c r="D157" s="346"/>
      <c r="E157" s="362">
        <f>E158</f>
        <v>88.2</v>
      </c>
      <c r="F157" s="352"/>
      <c r="G157" s="354">
        <f t="shared" si="3"/>
        <v>0</v>
      </c>
    </row>
    <row r="158" spans="1:7" ht="24" hidden="1" customHeight="1">
      <c r="A158" s="133" t="s">
        <v>137</v>
      </c>
      <c r="B158" s="348" t="str">
        <f>B157</f>
        <v>0709</v>
      </c>
      <c r="C158" s="169" t="str">
        <f>C157</f>
        <v>4310000100</v>
      </c>
      <c r="D158" s="169" t="s">
        <v>107</v>
      </c>
      <c r="E158" s="359">
        <f>E159</f>
        <v>88.2</v>
      </c>
      <c r="F158" s="352"/>
      <c r="G158" s="354">
        <f t="shared" si="3"/>
        <v>0</v>
      </c>
    </row>
    <row r="159" spans="1:7" ht="42" hidden="1" customHeight="1">
      <c r="A159" s="133" t="s">
        <v>144</v>
      </c>
      <c r="B159" s="348" t="str">
        <f>B157</f>
        <v>0709</v>
      </c>
      <c r="C159" s="169" t="str">
        <f>C158</f>
        <v>4310000100</v>
      </c>
      <c r="D159" s="169" t="s">
        <v>128</v>
      </c>
      <c r="E159" s="359">
        <f>расходы2017!G330</f>
        <v>88.2</v>
      </c>
      <c r="F159" s="352"/>
      <c r="G159" s="354">
        <f t="shared" si="3"/>
        <v>0</v>
      </c>
    </row>
    <row r="160" spans="1:7" ht="18.75" customHeight="1">
      <c r="A160" s="161" t="s">
        <v>89</v>
      </c>
      <c r="B160" s="349" t="s">
        <v>90</v>
      </c>
      <c r="C160" s="357"/>
      <c r="D160" s="349"/>
      <c r="E160" s="358">
        <f>E161</f>
        <v>1521.9</v>
      </c>
      <c r="F160" s="355">
        <v>927.7</v>
      </c>
      <c r="G160" s="354">
        <f t="shared" si="3"/>
        <v>60.956698863263028</v>
      </c>
    </row>
    <row r="161" spans="1:7" ht="15.75" customHeight="1">
      <c r="A161" s="283" t="s">
        <v>91</v>
      </c>
      <c r="B161" s="312" t="s">
        <v>92</v>
      </c>
      <c r="C161" s="379"/>
      <c r="D161" s="312"/>
      <c r="E161" s="366">
        <f>E162+E165</f>
        <v>1521.9</v>
      </c>
      <c r="F161" s="367">
        <v>927.7</v>
      </c>
      <c r="G161" s="368">
        <f t="shared" si="3"/>
        <v>60.956698863263028</v>
      </c>
    </row>
    <row r="162" spans="1:7" ht="54.75" hidden="1" customHeight="1">
      <c r="A162" s="170" t="s">
        <v>93</v>
      </c>
      <c r="B162" s="350" t="s">
        <v>92</v>
      </c>
      <c r="C162" s="350" t="str">
        <f>расходы2017!D338</f>
        <v>4400000100</v>
      </c>
      <c r="D162" s="346"/>
      <c r="E162" s="362">
        <f>E163</f>
        <v>1399.9</v>
      </c>
      <c r="F162" s="352"/>
      <c r="G162" s="354">
        <f t="shared" si="3"/>
        <v>0</v>
      </c>
    </row>
    <row r="163" spans="1:7" ht="30" hidden="1" customHeight="1">
      <c r="A163" s="133" t="s">
        <v>137</v>
      </c>
      <c r="B163" s="169" t="s">
        <v>92</v>
      </c>
      <c r="C163" s="169" t="str">
        <f>C162</f>
        <v>4400000100</v>
      </c>
      <c r="D163" s="169" t="s">
        <v>107</v>
      </c>
      <c r="E163" s="359">
        <f>E164</f>
        <v>1399.9</v>
      </c>
      <c r="F163" s="352"/>
      <c r="G163" s="354">
        <f t="shared" si="3"/>
        <v>0</v>
      </c>
    </row>
    <row r="164" spans="1:7" ht="35.25" hidden="1" customHeight="1">
      <c r="A164" s="133" t="s">
        <v>144</v>
      </c>
      <c r="B164" s="169" t="s">
        <v>92</v>
      </c>
      <c r="C164" s="169" t="str">
        <f>C163</f>
        <v>4400000100</v>
      </c>
      <c r="D164" s="169" t="s">
        <v>128</v>
      </c>
      <c r="E164" s="359">
        <f>расходы2017!G340</f>
        <v>1399.9</v>
      </c>
      <c r="F164" s="352"/>
      <c r="G164" s="354">
        <f t="shared" si="3"/>
        <v>0</v>
      </c>
    </row>
    <row r="165" spans="1:7" s="158" customFormat="1" ht="54.75" hidden="1" customHeight="1">
      <c r="A165" s="122" t="str">
        <f>расходы2017!A344</f>
        <v>Ведомственная целевая программа по организации и проведению мероприятий по сохранению и развитию местных традиций и обрядов</v>
      </c>
      <c r="B165" s="350" t="s">
        <v>92</v>
      </c>
      <c r="C165" s="350" t="str">
        <f>расходы2017!D344</f>
        <v>7950000900</v>
      </c>
      <c r="D165" s="350"/>
      <c r="E165" s="362">
        <f>E166</f>
        <v>122</v>
      </c>
      <c r="F165" s="361"/>
      <c r="G165" s="354">
        <f t="shared" si="3"/>
        <v>0</v>
      </c>
    </row>
    <row r="166" spans="1:7" ht="25.5" hidden="1" customHeight="1">
      <c r="A166" s="133" t="s">
        <v>137</v>
      </c>
      <c r="B166" s="169" t="s">
        <v>92</v>
      </c>
      <c r="C166" s="169" t="str">
        <f>C165</f>
        <v>7950000900</v>
      </c>
      <c r="D166" s="169" t="s">
        <v>107</v>
      </c>
      <c r="E166" s="359">
        <f>E167</f>
        <v>122</v>
      </c>
      <c r="F166" s="352"/>
      <c r="G166" s="354">
        <f t="shared" si="3"/>
        <v>0</v>
      </c>
    </row>
    <row r="167" spans="1:7" ht="41.25" hidden="1" customHeight="1">
      <c r="A167" s="133" t="s">
        <v>144</v>
      </c>
      <c r="B167" s="169" t="s">
        <v>92</v>
      </c>
      <c r="C167" s="169" t="str">
        <f>C166</f>
        <v>7950000900</v>
      </c>
      <c r="D167" s="169" t="s">
        <v>128</v>
      </c>
      <c r="E167" s="359">
        <f>расходы2017!G346</f>
        <v>122</v>
      </c>
      <c r="F167" s="352"/>
      <c r="G167" s="354">
        <f t="shared" si="3"/>
        <v>0</v>
      </c>
    </row>
    <row r="168" spans="1:7" s="160" customFormat="1" ht="24.75" customHeight="1">
      <c r="A168" s="161" t="s">
        <v>94</v>
      </c>
      <c r="B168" s="148" t="s">
        <v>95</v>
      </c>
      <c r="C168" s="357"/>
      <c r="D168" s="349"/>
      <c r="E168" s="358">
        <f>E169+E173</f>
        <v>496.1</v>
      </c>
      <c r="F168" s="355">
        <v>429.6</v>
      </c>
      <c r="G168" s="354">
        <f t="shared" si="3"/>
        <v>86.595444466841371</v>
      </c>
    </row>
    <row r="169" spans="1:7" s="128" customFormat="1" ht="18.75" customHeight="1">
      <c r="A169" s="283" t="str">
        <f>расходы2017!A353</f>
        <v>Социальное обеспечение населения</v>
      </c>
      <c r="B169" s="308" t="s">
        <v>134</v>
      </c>
      <c r="C169" s="379"/>
      <c r="D169" s="312"/>
      <c r="E169" s="366">
        <f>E170</f>
        <v>496.1</v>
      </c>
      <c r="F169" s="367">
        <v>429.6</v>
      </c>
      <c r="G169" s="368">
        <f t="shared" si="3"/>
        <v>86.595444466841371</v>
      </c>
    </row>
    <row r="170" spans="1:7" s="147" customFormat="1" ht="187.8" hidden="1" customHeight="1">
      <c r="A170" s="259" t="str">
        <f>расходы2017!A354</f>
        <v xml:space="preserve">Назначение, выплата, перерасчет ежемесячной доплаты за стаж работы в
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образований, а также приостановление, возобновление, прекращение выплаты доплаты к пенсии в соответствии с законом Санкт-Петербурга
</v>
      </c>
      <c r="B170" s="282" t="s">
        <v>134</v>
      </c>
      <c r="C170" s="350" t="str">
        <f>расходы2017!D354</f>
        <v>5050000100</v>
      </c>
      <c r="D170" s="350"/>
      <c r="E170" s="362">
        <f>E171</f>
        <v>496.1</v>
      </c>
      <c r="F170" s="363"/>
      <c r="G170" s="354">
        <f t="shared" si="3"/>
        <v>0</v>
      </c>
    </row>
    <row r="171" spans="1:7" s="129" customFormat="1" ht="23.25" hidden="1" customHeight="1">
      <c r="A171" s="133" t="s">
        <v>158</v>
      </c>
      <c r="B171" s="153" t="s">
        <v>134</v>
      </c>
      <c r="C171" s="169" t="str">
        <f>C170</f>
        <v>5050000100</v>
      </c>
      <c r="D171" s="169" t="s">
        <v>125</v>
      </c>
      <c r="E171" s="359">
        <f>E172</f>
        <v>496.1</v>
      </c>
      <c r="F171" s="352"/>
      <c r="G171" s="354">
        <f t="shared" si="3"/>
        <v>0</v>
      </c>
    </row>
    <row r="172" spans="1:7" s="129" customFormat="1" ht="25.2" hidden="1" customHeight="1">
      <c r="A172" s="133" t="s">
        <v>151</v>
      </c>
      <c r="B172" s="153" t="s">
        <v>134</v>
      </c>
      <c r="C172" s="169" t="str">
        <f>C171</f>
        <v>5050000100</v>
      </c>
      <c r="D172" s="169" t="s">
        <v>130</v>
      </c>
      <c r="E172" s="359">
        <f>расходы2017!G356</f>
        <v>496.1</v>
      </c>
      <c r="F172" s="352"/>
      <c r="G172" s="354">
        <f t="shared" si="3"/>
        <v>0</v>
      </c>
    </row>
    <row r="173" spans="1:7" s="129" customFormat="1" ht="25.5" hidden="1" customHeight="1">
      <c r="A173" s="127" t="s">
        <v>374</v>
      </c>
      <c r="B173" s="142" t="s">
        <v>166</v>
      </c>
      <c r="C173" s="168"/>
      <c r="D173" s="169"/>
      <c r="E173" s="364">
        <f>E174</f>
        <v>0</v>
      </c>
      <c r="F173" s="352"/>
      <c r="G173" s="354" t="e">
        <f t="shared" si="3"/>
        <v>#DIV/0!</v>
      </c>
    </row>
    <row r="174" spans="1:7" s="129" customFormat="1" ht="28.2" hidden="1" customHeight="1">
      <c r="A174" s="170" t="s">
        <v>376</v>
      </c>
      <c r="B174" s="282" t="s">
        <v>375</v>
      </c>
      <c r="C174" s="111" t="s">
        <v>380</v>
      </c>
      <c r="D174" s="346"/>
      <c r="E174" s="362">
        <f>E175</f>
        <v>0</v>
      </c>
      <c r="F174" s="352"/>
      <c r="G174" s="354" t="e">
        <f t="shared" si="3"/>
        <v>#DIV/0!</v>
      </c>
    </row>
    <row r="175" spans="1:7" s="129" customFormat="1" ht="25.5" hidden="1" customHeight="1">
      <c r="A175" s="133" t="s">
        <v>158</v>
      </c>
      <c r="B175" s="153" t="s">
        <v>375</v>
      </c>
      <c r="C175" s="66" t="s">
        <v>380</v>
      </c>
      <c r="D175" s="169" t="s">
        <v>125</v>
      </c>
      <c r="E175" s="359">
        <f>E176</f>
        <v>0</v>
      </c>
      <c r="F175" s="352"/>
      <c r="G175" s="354" t="e">
        <f t="shared" si="3"/>
        <v>#DIV/0!</v>
      </c>
    </row>
    <row r="176" spans="1:7" s="129" customFormat="1" ht="25.5" hidden="1" customHeight="1">
      <c r="A176" s="133" t="s">
        <v>151</v>
      </c>
      <c r="B176" s="153" t="s">
        <v>375</v>
      </c>
      <c r="C176" s="66" t="s">
        <v>380</v>
      </c>
      <c r="D176" s="169" t="s">
        <v>130</v>
      </c>
      <c r="E176" s="359">
        <f>расходы2017!G362</f>
        <v>0</v>
      </c>
      <c r="F176" s="352"/>
      <c r="G176" s="354" t="e">
        <f t="shared" si="3"/>
        <v>#DIV/0!</v>
      </c>
    </row>
    <row r="177" spans="1:7" ht="18" customHeight="1">
      <c r="A177" s="161" t="s">
        <v>96</v>
      </c>
      <c r="B177" s="148" t="s">
        <v>97</v>
      </c>
      <c r="C177" s="357"/>
      <c r="D177" s="349"/>
      <c r="E177" s="358">
        <f>E178</f>
        <v>1348.3</v>
      </c>
      <c r="F177" s="355">
        <v>1115.2</v>
      </c>
      <c r="G177" s="354">
        <f t="shared" si="3"/>
        <v>82.71156270859602</v>
      </c>
    </row>
    <row r="178" spans="1:7" s="128" customFormat="1" ht="15.75" customHeight="1">
      <c r="A178" s="283" t="s">
        <v>98</v>
      </c>
      <c r="B178" s="308" t="s">
        <v>99</v>
      </c>
      <c r="C178" s="380"/>
      <c r="D178" s="312"/>
      <c r="E178" s="366">
        <f>E179</f>
        <v>1348.3</v>
      </c>
      <c r="F178" s="367">
        <v>1115.2</v>
      </c>
      <c r="G178" s="368">
        <f t="shared" si="3"/>
        <v>82.71156270859602</v>
      </c>
    </row>
    <row r="179" spans="1:7" s="129" customFormat="1" ht="109.5" hidden="1" customHeight="1">
      <c r="A179" s="264" t="str">
        <f>расходы2017!A367</f>
        <v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
</v>
      </c>
      <c r="B179" s="282" t="s">
        <v>99</v>
      </c>
      <c r="C179" s="350" t="str">
        <f>расходы2017!D367</f>
        <v>4870000100</v>
      </c>
      <c r="D179" s="346"/>
      <c r="E179" s="362">
        <f>E180</f>
        <v>1348.3</v>
      </c>
      <c r="F179" s="352"/>
      <c r="G179" s="354">
        <f t="shared" si="3"/>
        <v>0</v>
      </c>
    </row>
    <row r="180" spans="1:7" s="138" customFormat="1" ht="24.75" hidden="1" customHeight="1">
      <c r="A180" s="133" t="s">
        <v>137</v>
      </c>
      <c r="B180" s="153" t="s">
        <v>99</v>
      </c>
      <c r="C180" s="169" t="str">
        <f>C179</f>
        <v>4870000100</v>
      </c>
      <c r="D180" s="153" t="s">
        <v>107</v>
      </c>
      <c r="E180" s="359">
        <f>E181</f>
        <v>1348.3</v>
      </c>
      <c r="F180" s="352"/>
      <c r="G180" s="354">
        <f t="shared" si="3"/>
        <v>0</v>
      </c>
    </row>
    <row r="181" spans="1:7" s="138" customFormat="1" ht="36.75" hidden="1" customHeight="1">
      <c r="A181" s="133" t="s">
        <v>144</v>
      </c>
      <c r="B181" s="153" t="s">
        <v>99</v>
      </c>
      <c r="C181" s="169" t="str">
        <f>C180</f>
        <v>4870000100</v>
      </c>
      <c r="D181" s="153" t="s">
        <v>128</v>
      </c>
      <c r="E181" s="359">
        <f>расходы2017!G369</f>
        <v>1348.3</v>
      </c>
      <c r="F181" s="352"/>
      <c r="G181" s="354">
        <f t="shared" si="3"/>
        <v>0</v>
      </c>
    </row>
    <row r="182" spans="1:7" ht="24.75" customHeight="1">
      <c r="A182" s="161" t="s">
        <v>100</v>
      </c>
      <c r="B182" s="349" t="s">
        <v>101</v>
      </c>
      <c r="C182" s="357"/>
      <c r="D182" s="349"/>
      <c r="E182" s="358">
        <f>E183</f>
        <v>74</v>
      </c>
      <c r="F182" s="355">
        <v>74</v>
      </c>
      <c r="G182" s="354">
        <f t="shared" si="3"/>
        <v>100</v>
      </c>
    </row>
    <row r="183" spans="1:7" ht="27.75" customHeight="1">
      <c r="A183" s="283" t="s">
        <v>102</v>
      </c>
      <c r="B183" s="312" t="s">
        <v>103</v>
      </c>
      <c r="C183" s="379"/>
      <c r="D183" s="312"/>
      <c r="E183" s="366">
        <f>E184</f>
        <v>74</v>
      </c>
      <c r="F183" s="367">
        <v>74</v>
      </c>
      <c r="G183" s="368">
        <f t="shared" si="3"/>
        <v>100</v>
      </c>
    </row>
    <row r="184" spans="1:7" ht="54.75" hidden="1" customHeight="1">
      <c r="A184" s="265" t="str">
        <f>расходы2017!A376</f>
        <v>Опубликование муниципальных правовых актов и иной информации  органов местного самоуправления в средствах массовой информации</v>
      </c>
      <c r="B184" s="169" t="s">
        <v>103</v>
      </c>
      <c r="C184" s="350" t="str">
        <f>расходы2017!D376</f>
        <v>4570000300</v>
      </c>
      <c r="D184" s="346"/>
      <c r="E184" s="362">
        <f>E185</f>
        <v>74</v>
      </c>
      <c r="F184" s="352"/>
      <c r="G184" s="354">
        <f t="shared" si="3"/>
        <v>0</v>
      </c>
    </row>
    <row r="185" spans="1:7" s="138" customFormat="1" ht="25.5" hidden="1" customHeight="1">
      <c r="A185" s="133" t="s">
        <v>137</v>
      </c>
      <c r="B185" s="169" t="s">
        <v>103</v>
      </c>
      <c r="C185" s="169" t="str">
        <f>C184</f>
        <v>4570000300</v>
      </c>
      <c r="D185" s="153" t="s">
        <v>107</v>
      </c>
      <c r="E185" s="359">
        <f>E186</f>
        <v>74</v>
      </c>
      <c r="F185" s="352"/>
      <c r="G185" s="354">
        <f t="shared" si="3"/>
        <v>0</v>
      </c>
    </row>
    <row r="186" spans="1:7" s="138" customFormat="1" ht="35.25" hidden="1" customHeight="1">
      <c r="A186" s="133" t="s">
        <v>144</v>
      </c>
      <c r="B186" s="169" t="s">
        <v>103</v>
      </c>
      <c r="C186" s="169" t="str">
        <f>C185</f>
        <v>4570000300</v>
      </c>
      <c r="D186" s="153" t="s">
        <v>128</v>
      </c>
      <c r="E186" s="359">
        <f>расходы2017!G378</f>
        <v>74</v>
      </c>
      <c r="F186" s="352"/>
      <c r="G186" s="354">
        <f t="shared" si="3"/>
        <v>0</v>
      </c>
    </row>
    <row r="187" spans="1:7" ht="21.75" customHeight="1">
      <c r="A187" s="161" t="s">
        <v>104</v>
      </c>
      <c r="B187" s="285"/>
      <c r="C187" s="285"/>
      <c r="D187" s="351"/>
      <c r="E187" s="364">
        <f>E6+E76+E84+E97+E139+E144+E160+E168+E177+E182</f>
        <v>27699.999999999996</v>
      </c>
      <c r="F187" s="328">
        <f>F7+F11+F22+F41+F45+F77+F85+F89+F93+F98+F140+F145+F149+F156+F161+F169+F178+F183</f>
        <v>24104.399999999998</v>
      </c>
      <c r="G187" s="354">
        <f t="shared" si="3"/>
        <v>87.01949458483756</v>
      </c>
    </row>
    <row r="188" spans="1:7" ht="14.25" customHeight="1">
      <c r="A188" s="174"/>
      <c r="B188" s="175"/>
      <c r="C188" s="175"/>
      <c r="D188" s="175"/>
      <c r="E188" s="176"/>
    </row>
    <row r="189" spans="1:7" ht="8.25" customHeight="1">
      <c r="A189" s="413"/>
      <c r="B189" s="413"/>
      <c r="C189" s="413"/>
      <c r="D189" s="413"/>
      <c r="E189" s="413"/>
    </row>
    <row r="190" spans="1:7" ht="13.5" customHeight="1">
      <c r="A190" s="410"/>
      <c r="B190" s="410"/>
      <c r="C190" s="410"/>
      <c r="D190" s="410"/>
      <c r="E190" s="410"/>
    </row>
  </sheetData>
  <mergeCells count="12">
    <mergeCell ref="A190:E190"/>
    <mergeCell ref="A4:A5"/>
    <mergeCell ref="B4:B5"/>
    <mergeCell ref="E4:E5"/>
    <mergeCell ref="C4:C5"/>
    <mergeCell ref="D4:D5"/>
    <mergeCell ref="A189:E189"/>
    <mergeCell ref="F4:F5"/>
    <mergeCell ref="G4:G5"/>
    <mergeCell ref="A3:G3"/>
    <mergeCell ref="A1:G1"/>
    <mergeCell ref="A2:G2"/>
  </mergeCells>
  <phoneticPr fontId="5" type="noConversion"/>
  <printOptions horizontalCentered="1"/>
  <pageMargins left="0.74803149606299213" right="0.39370078740157483" top="0.59055118110236227" bottom="0.51181102362204722" header="0.51181102362204722" footer="0.51181102362204722"/>
  <pageSetup paperSize="9" fitToWidth="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A4" sqref="A4:D4"/>
    </sheetView>
  </sheetViews>
  <sheetFormatPr defaultRowHeight="13.2"/>
  <cols>
    <col min="1" max="1" width="28.21875" customWidth="1"/>
    <col min="2" max="2" width="31.33203125" customWidth="1"/>
    <col min="3" max="3" width="13.5546875" customWidth="1"/>
    <col min="4" max="4" width="12.44140625" customWidth="1"/>
    <col min="5" max="5" width="10.33203125" customWidth="1"/>
  </cols>
  <sheetData>
    <row r="1" spans="1:8">
      <c r="A1" s="417" t="s">
        <v>442</v>
      </c>
      <c r="B1" s="417"/>
      <c r="C1" s="417"/>
      <c r="D1" s="417"/>
      <c r="E1" s="323"/>
    </row>
    <row r="2" spans="1:8" ht="21.6" customHeight="1">
      <c r="A2" s="418" t="s">
        <v>472</v>
      </c>
      <c r="B2" s="418"/>
      <c r="C2" s="418"/>
      <c r="D2" s="418"/>
      <c r="E2" s="324"/>
    </row>
    <row r="3" spans="1:8">
      <c r="A3" s="419" t="s">
        <v>443</v>
      </c>
      <c r="B3" s="419"/>
      <c r="C3" s="419"/>
      <c r="D3" s="419"/>
      <c r="E3" s="325"/>
    </row>
    <row r="4" spans="1:8" ht="20.25" customHeight="1">
      <c r="A4" s="417" t="s">
        <v>476</v>
      </c>
      <c r="B4" s="414"/>
      <c r="C4" s="414"/>
      <c r="D4" s="414"/>
      <c r="E4" s="326"/>
    </row>
    <row r="5" spans="1:8" ht="21.75" customHeight="1">
      <c r="A5" s="415"/>
      <c r="B5" s="415"/>
      <c r="C5" s="415"/>
      <c r="D5" s="313"/>
      <c r="E5" s="313"/>
    </row>
    <row r="6" spans="1:8" ht="36.6" customHeight="1">
      <c r="A6" s="416" t="s">
        <v>445</v>
      </c>
      <c r="B6" s="416"/>
      <c r="C6" s="416"/>
      <c r="D6" s="416"/>
    </row>
    <row r="7" spans="1:8">
      <c r="D7" s="313" t="s">
        <v>446</v>
      </c>
    </row>
    <row r="8" spans="1:8" ht="15.6">
      <c r="A8" s="314" t="s">
        <v>447</v>
      </c>
      <c r="B8" s="314" t="s">
        <v>444</v>
      </c>
      <c r="C8" s="314" t="s">
        <v>463</v>
      </c>
      <c r="D8" s="314" t="s">
        <v>462</v>
      </c>
    </row>
    <row r="9" spans="1:8" ht="26.4">
      <c r="A9" s="315"/>
      <c r="B9" s="315" t="s">
        <v>466</v>
      </c>
      <c r="C9" s="316">
        <v>0</v>
      </c>
      <c r="D9" s="316">
        <v>-8495.9</v>
      </c>
    </row>
    <row r="10" spans="1:8" ht="39.6">
      <c r="A10" s="317" t="s">
        <v>448</v>
      </c>
      <c r="B10" s="315" t="s">
        <v>449</v>
      </c>
      <c r="C10" s="318">
        <v>0</v>
      </c>
      <c r="D10" s="318">
        <v>-8495.9</v>
      </c>
    </row>
    <row r="11" spans="1:8" ht="26.4">
      <c r="A11" s="317" t="s">
        <v>450</v>
      </c>
      <c r="B11" s="319" t="s">
        <v>451</v>
      </c>
      <c r="C11" s="318">
        <f>C15+C12</f>
        <v>0</v>
      </c>
      <c r="D11" s="318">
        <f>D15+D12</f>
        <v>-8495.8999999999978</v>
      </c>
    </row>
    <row r="12" spans="1:8" ht="26.4">
      <c r="A12" s="317" t="s">
        <v>452</v>
      </c>
      <c r="B12" s="319" t="s">
        <v>453</v>
      </c>
      <c r="C12" s="318">
        <v>-27700</v>
      </c>
      <c r="D12" s="318">
        <v>-32600.3</v>
      </c>
    </row>
    <row r="13" spans="1:8" ht="26.4">
      <c r="A13" s="317" t="s">
        <v>454</v>
      </c>
      <c r="B13" s="320" t="s">
        <v>455</v>
      </c>
      <c r="C13" s="321">
        <v>-27700</v>
      </c>
      <c r="D13" s="321">
        <v>-32600.3</v>
      </c>
    </row>
    <row r="14" spans="1:8" ht="71.25" customHeight="1">
      <c r="A14" s="317" t="s">
        <v>464</v>
      </c>
      <c r="B14" s="320" t="s">
        <v>456</v>
      </c>
      <c r="C14" s="321">
        <v>-27700</v>
      </c>
      <c r="D14" s="321">
        <v>-32600.3</v>
      </c>
      <c r="H14" s="322"/>
    </row>
    <row r="15" spans="1:8" ht="26.4">
      <c r="A15" s="317" t="s">
        <v>457</v>
      </c>
      <c r="B15" s="319" t="s">
        <v>458</v>
      </c>
      <c r="C15" s="318">
        <v>27700</v>
      </c>
      <c r="D15" s="318">
        <v>24104.400000000001</v>
      </c>
    </row>
    <row r="16" spans="1:8" ht="26.4">
      <c r="A16" s="317" t="s">
        <v>459</v>
      </c>
      <c r="B16" s="319" t="s">
        <v>460</v>
      </c>
      <c r="C16" s="318">
        <v>27700</v>
      </c>
      <c r="D16" s="318">
        <v>24104.400000000001</v>
      </c>
    </row>
    <row r="17" spans="1:4" ht="70.8" customHeight="1">
      <c r="A17" s="317" t="s">
        <v>465</v>
      </c>
      <c r="B17" s="320" t="s">
        <v>461</v>
      </c>
      <c r="C17" s="321">
        <v>27700</v>
      </c>
      <c r="D17" s="321">
        <v>24104.400000000001</v>
      </c>
    </row>
  </sheetData>
  <mergeCells count="6">
    <mergeCell ref="A4:D4"/>
    <mergeCell ref="A5:C5"/>
    <mergeCell ref="A6:D6"/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(прил.1 отчет об исполнении)</vt:lpstr>
      <vt:lpstr>расходы2017</vt:lpstr>
      <vt:lpstr>(прил.2 отчет об исполнении)</vt:lpstr>
      <vt:lpstr>(прил.3 отчет об исполнении)</vt:lpstr>
      <vt:lpstr>(прил.4 отчет об исполнении)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Нина</cp:lastModifiedBy>
  <cp:lastPrinted>2018-03-26T14:09:58Z</cp:lastPrinted>
  <dcterms:created xsi:type="dcterms:W3CDTF">2012-11-14T07:04:28Z</dcterms:created>
  <dcterms:modified xsi:type="dcterms:W3CDTF">2018-04-17T13:40:02Z</dcterms:modified>
</cp:coreProperties>
</file>