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ходы" sheetId="1" r:id="rId1"/>
    <sheet name="расходы2016" sheetId="2" state="hidden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<sst xmlns="http://schemas.openxmlformats.org/spreadsheetml/2006/main" count="2041" uniqueCount="452">
  <si>
    <t>0700000100</t>
  </si>
  <si>
    <t>Дорожное хозяйство (дорожные фонды)</t>
  </si>
  <si>
    <t>3150000100</t>
  </si>
  <si>
    <t>4870000100</t>
  </si>
  <si>
    <t>4570000300</t>
  </si>
  <si>
    <r>
      <t xml:space="preserve">Приложение 3 
к Решению Муниципального Совета                                                    
муниципального образования поселок Тярлево  №  </t>
    </r>
    <r>
      <rPr>
        <u val="single"/>
        <sz val="10"/>
        <rFont val="Arial Cyr"/>
        <family val="0"/>
      </rPr>
      <t>___</t>
    </r>
    <r>
      <rPr>
        <sz val="10"/>
        <rFont val="Arial Cyr"/>
        <family val="0"/>
      </rPr>
      <t xml:space="preserve"> от  ___________г.</t>
    </r>
  </si>
  <si>
    <t xml:space="preserve">РАСПРЕДЕЛЕНИЕ БЮДЖЕТНЫХ АССИГНОВАНИЙ БЮДЖЕТА 
МУНИЦИПАЛЬНОГО ОБРАЗОВАНИЯ ПОСЕЛОК ТЯРЛЕВО НА 2016 ГОД                                                                                                      </t>
  </si>
  <si>
    <r>
      <t xml:space="preserve">Приложение 4
к Решению Муниципального Совета                                                    
муниципального образования поселок Тярлево  №  </t>
    </r>
    <r>
      <rPr>
        <u val="single"/>
        <sz val="10"/>
        <rFont val="Arial Cyr"/>
        <family val="0"/>
      </rPr>
      <t>______</t>
    </r>
    <r>
      <rPr>
        <sz val="10"/>
        <rFont val="Arial Cyr"/>
        <family val="0"/>
      </rPr>
      <t xml:space="preserve">  от  </t>
    </r>
    <r>
      <rPr>
        <u val="single"/>
        <sz val="10"/>
        <rFont val="Arial Cyr"/>
        <family val="0"/>
      </rPr>
      <t xml:space="preserve">__________ </t>
    </r>
    <r>
      <rPr>
        <sz val="10"/>
        <rFont val="Arial Cyr"/>
        <family val="0"/>
      </rPr>
      <t xml:space="preserve">г. </t>
    </r>
  </si>
  <si>
    <t xml:space="preserve">ВЕДОМСТВЕННАЯ СТРУКТУРА РАСХОДОВ БЮДЖЕТА 
МУНИЦИПАЛЬНОГО ОБРАЗОВАНИЯ ПОСЕЛОК ТЯРЛЕВО 
НА 2016 ГОД                                                                                                      </t>
  </si>
  <si>
    <t xml:space="preserve">  ДОХОДЫ БЮДЖЕТА МУНИЦИПАЛЬНОГО ОБРАЗОВАНИЯ ПОСЕЛОК ТЯРЛЕВО                                                                          НА 2016 ГОД</t>
  </si>
  <si>
    <t xml:space="preserve">Приложение 2
к Решению Муниципального Совета                                                    
муниципального образования поселок Тярлево  № ____ от ____________ г. </t>
  </si>
  <si>
    <t>5.2.</t>
  </si>
  <si>
    <t>5.2.1.</t>
  </si>
  <si>
    <t>5.2.1.1</t>
  </si>
  <si>
    <t>5.2.1.2</t>
  </si>
  <si>
    <t>6.1.1.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</si>
  <si>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</si>
  <si>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</si>
  <si>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</si>
  <si>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 и  мусора</t>
  </si>
  <si>
    <t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</si>
  <si>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 xml:space="preserve">Озеленение территории  муниципального образования </t>
  </si>
  <si>
    <t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t>
  </si>
  <si>
    <t>Прочие мероприятия в области благоустройства территории муниципального образования</t>
  </si>
  <si>
    <t>Создание зон отдыха, в том числе обустройство и содержание детских площадок</t>
  </si>
  <si>
    <t xml:space="preserve">Выполнение оформления к праздничным мероприятиям на территории муниципального образования </t>
  </si>
  <si>
    <t>Участие в мероприятиях по охране окружающей среды в границах муниципального образования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</si>
  <si>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</si>
  <si>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</si>
  <si>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  муниципального образования</t>
  </si>
  <si>
    <t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</si>
  <si>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</si>
  <si>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</si>
  <si>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t>
  </si>
  <si>
    <t>Ведомственная целевая программа по участию в реализации мероприятий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t>
  </si>
  <si>
    <t>Ведомственная целевая программа по организации и проведению мероприятий по сохранению и развитию местных традиций и обрядов</t>
  </si>
  <si>
    <t xml:space="preserve"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</si>
  <si>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</si>
  <si>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Опубликование муниципальных правовых актов и иной информации  органов местного самоуправления в средствах массовой информации</t>
  </si>
  <si>
    <t>Компенсация депутатам, осуществляющим свои полномочия на непостоянной основе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</si>
  <si>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</si>
  <si>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</si>
  <si>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Наименование </t>
  </si>
  <si>
    <t>ГРБС</t>
  </si>
  <si>
    <t>Код раздела, подраздела</t>
  </si>
  <si>
    <t>Код вида расходов</t>
  </si>
  <si>
    <t>Общегосударственные вопросы</t>
  </si>
  <si>
    <t>0100</t>
  </si>
  <si>
    <t xml:space="preserve">Функционирование высшего должностного лица  субъекта Российской Федерации и муниципального образования </t>
  </si>
  <si>
    <t>0102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</si>
  <si>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</si>
  <si>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</si>
  <si>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</si>
  <si>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Аппарат  представительного органа муниципального образования </t>
  </si>
  <si>
    <t>Закупка товаров, работ, услуг в сфере информационно-коммуникационных технологий</t>
  </si>
  <si>
    <t>242</t>
  </si>
  <si>
    <t>244</t>
  </si>
  <si>
    <t>Другие общегосударственные вопросы</t>
  </si>
  <si>
    <t>0113</t>
  </si>
  <si>
    <t>Уплата членских взносов на осуществление деятельности Совета   муниципальных образований Санкт-Петербурга и содержание  его органов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</si>
  <si>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</si>
  <si>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</si>
  <si>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</si>
  <si>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</si>
  <si>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0104 </t>
  </si>
  <si>
    <t xml:space="preserve">Содержание и обеспечение деятельности местной администрации  по решению вопросов местного значения </t>
  </si>
  <si>
    <t>Уплата налога на имущество организаций и земельного налога</t>
  </si>
  <si>
    <t>851</t>
  </si>
  <si>
    <t>Резервные фонды</t>
  </si>
  <si>
    <t>0111</t>
  </si>
  <si>
    <t>Резервные средства</t>
  </si>
  <si>
    <t>870</t>
  </si>
  <si>
    <t>Проведение публичных слушаний и собраний граждан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</si>
  <si>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</si>
  <si>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</si>
  <si>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</si>
  <si>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</si>
  <si>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</si>
  <si>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</si>
  <si>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</si>
  <si>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</si>
  <si>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</si>
  <si>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</si>
  <si>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</si>
  <si>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Благоустройство</t>
  </si>
  <si>
    <t>0503</t>
  </si>
  <si>
    <t>Ликвидация несанкционированных свалок бытовых отходов и мусора</t>
  </si>
  <si>
    <t>Обустройство и содержание  спортивных площадок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</si>
  <si>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</si>
  <si>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</si>
  <si>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</si>
  <si>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</si>
  <si>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</si>
  <si>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</si>
  <si>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0705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</si>
  <si>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</si>
  <si>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</si>
  <si>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</si>
  <si>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</si>
  <si>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</si>
  <si>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</si>
  <si>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</si>
  <si>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</si>
  <si>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</si>
  <si>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Физическая культура и спорт</t>
  </si>
  <si>
    <t>1100</t>
  </si>
  <si>
    <t>Массовый спорт</t>
  </si>
  <si>
    <t>1102</t>
  </si>
  <si>
    <t>Средства  массовой информации</t>
  </si>
  <si>
    <t>1200</t>
  </si>
  <si>
    <t>Периодическая печать и издательства</t>
  </si>
  <si>
    <t>1202</t>
  </si>
  <si>
    <t>ИТОГО РАСХОДОВ</t>
  </si>
  <si>
    <t>Общеэкономические вопросы</t>
  </si>
  <si>
    <t>0401</t>
  </si>
  <si>
    <t>200</t>
  </si>
  <si>
    <t>850</t>
  </si>
  <si>
    <t>Сумма              на год    (тыс.руб)</t>
  </si>
  <si>
    <t>Глава Местной Администрации                                                    Долгов А.И.</t>
  </si>
  <si>
    <t>Заработная плата</t>
  </si>
  <si>
    <t>211</t>
  </si>
  <si>
    <t>213</t>
  </si>
  <si>
    <t>221</t>
  </si>
  <si>
    <t>Услуги связи</t>
  </si>
  <si>
    <t>Начисления на выплаты по оплате труда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</si>
  <si>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</si>
  <si>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</si>
  <si>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</si>
  <si>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</si>
  <si>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</si>
  <si>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</si>
  <si>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</si>
  <si>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</si>
  <si>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300</t>
  </si>
  <si>
    <t>340</t>
  </si>
  <si>
    <t>Увеличение стоимости материальных запасов</t>
  </si>
  <si>
    <t>240</t>
  </si>
  <si>
    <t>Увеличение стоимости основных средств</t>
  </si>
  <si>
    <t>310</t>
  </si>
  <si>
    <t>Транспортные услуги</t>
  </si>
  <si>
    <t>222</t>
  </si>
  <si>
    <t>Прочие работы,услуги</t>
  </si>
  <si>
    <t>1003</t>
  </si>
  <si>
    <t>263</t>
  </si>
  <si>
    <t>Социальное обеспечение  населения</t>
  </si>
  <si>
    <t>Пенсии,пособия,выплачиваемые организациями сектора государственного управления</t>
  </si>
  <si>
    <t>Закупка товаров,работ и услуг для государственных ( муниципальных) нужд</t>
  </si>
  <si>
    <t>Закупка товаров, работ и услуг для государственных (муниципальных) нужд</t>
  </si>
  <si>
    <t>312</t>
  </si>
  <si>
    <t>Уплата налогов,сборов и иных платежей</t>
  </si>
  <si>
    <t>120</t>
  </si>
  <si>
    <t>Расходы на выплаты персоналу  государственных (муниципальных )       органов</t>
  </si>
  <si>
    <t>Фонд  оплаты труда государственных (муниципальных) органов и взносы по обязательному социальному страхованию</t>
  </si>
  <si>
    <t>Иные закупки товаров,работ и услуг для обеспечения государственных (муниципальных) нужд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</si>
  <si>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</si>
  <si>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</si>
  <si>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</si>
  <si>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 фондами</t>
  </si>
  <si>
    <t>Иные закупки товаров, работ и услуг для обеспечения государственных (муниципальных) нужд</t>
  </si>
  <si>
    <t>Иные пенсии, социальные доплаты к пенсиям</t>
  </si>
  <si>
    <t>Публичные нормативные социальные выплаты гражданам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</si>
  <si>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</si>
  <si>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</si>
  <si>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 нужд</t>
  </si>
  <si>
    <t>Прочая закупка товаров, работ и услуг для обеспечения государственных                                                                                 (муниципальных нужд)</t>
  </si>
  <si>
    <t>Прочая закупка товаров, работ и услуг для обеспечения государственных                                                                                 (муниципальных) нужд</t>
  </si>
  <si>
    <t>Прочая закупка товаров, работ и услуг для обеспечения государственных                                                                                 (муниципальных ) нужд</t>
  </si>
  <si>
    <t>Социальное обеспечение и иные выплаты населению</t>
  </si>
  <si>
    <t>Дорожное хозяйство                 (дорожные фонды)</t>
  </si>
  <si>
    <t>853</t>
  </si>
  <si>
    <t xml:space="preserve"> 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</si>
  <si>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</si>
  <si>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Расходы на выплаты персоналу  государственных (муниципальных ) органов</t>
  </si>
  <si>
    <t>Код 
ОСГУ</t>
  </si>
  <si>
    <t>Код 
целевой статьи</t>
  </si>
  <si>
    <t>00211</t>
  </si>
  <si>
    <t>00231</t>
  </si>
  <si>
    <t>06100</t>
  </si>
  <si>
    <t>08203</t>
  </si>
  <si>
    <t>10100</t>
  </si>
  <si>
    <t>10101</t>
  </si>
  <si>
    <t>12530</t>
  </si>
  <si>
    <t>22530</t>
  </si>
  <si>
    <t>12630</t>
  </si>
  <si>
    <t xml:space="preserve">Расходы на выплаты персоналу в целях обеспечения выполнения функций государственными                                                                                      ( муниципальными органами ),                                                         </t>
  </si>
  <si>
    <t>03</t>
  </si>
  <si>
    <t>Сумма               (тыс.руб)</t>
  </si>
  <si>
    <t>Код вида расходов
(группа)</t>
  </si>
  <si>
    <t>01</t>
  </si>
  <si>
    <t>02</t>
  </si>
  <si>
    <t>13</t>
  </si>
  <si>
    <t>04</t>
  </si>
  <si>
    <t>11</t>
  </si>
  <si>
    <t>09</t>
  </si>
  <si>
    <t>12</t>
  </si>
  <si>
    <t>05</t>
  </si>
  <si>
    <t>06</t>
  </si>
  <si>
    <t>07</t>
  </si>
  <si>
    <t>08</t>
  </si>
  <si>
    <t>10</t>
  </si>
  <si>
    <t>№ п/п</t>
  </si>
  <si>
    <t xml:space="preserve">Код </t>
  </si>
  <si>
    <t>Источники доходов</t>
  </si>
  <si>
    <t>Сумма           на год        (тыс. руб.)</t>
  </si>
  <si>
    <t>I</t>
  </si>
  <si>
    <t>000 1 00 00000 00 0000 000</t>
  </si>
  <si>
    <t>НАЛОГОВЫЕ И НЕНАЛОГОВЫЕ ДОХОДЫ</t>
  </si>
  <si>
    <t>1.</t>
  </si>
  <si>
    <t xml:space="preserve"> 000 1 05 00000 00 0000 000</t>
  </si>
  <si>
    <t>НАЛОГИ НА СОВОКУПНЫЙ ДОХОД</t>
  </si>
  <si>
    <t xml:space="preserve"> 000 1 05 01000 00  0000 110</t>
  </si>
  <si>
    <t xml:space="preserve"> Налог, взимаемый в связи с применением упрощенной системы налогообложения</t>
  </si>
  <si>
    <t>1.1.1</t>
  </si>
  <si>
    <t>182  1 05 01011 01 0000 110</t>
  </si>
  <si>
    <t xml:space="preserve"> Налог, взимаемый с налогоплательщиков, выбравших в качестве объекта налогообложения доходы</t>
  </si>
  <si>
    <t>1.1.2</t>
  </si>
  <si>
    <t xml:space="preserve"> 182  1 05 01012 01 0000 110</t>
  </si>
  <si>
    <t xml:space="preserve"> Налог, взимаемый с налогоплательщиков, выбравших в качестве объекта налогообложения доходы(за налоговые периоды, истекшие до 1 января 2011года)</t>
  </si>
  <si>
    <t>1.1.3</t>
  </si>
  <si>
    <t>182  1 05 01021 01 0000 110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</si>
  <si>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</si>
  <si>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>1.1.4</t>
  </si>
  <si>
    <t xml:space="preserve"> 182 1 05 01022 01 0000 110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</si>
  <si>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2011года)</t>
  </si>
  <si>
    <t>1.1.5</t>
  </si>
  <si>
    <t xml:space="preserve"> 182 1 05 01050 01 0000 110</t>
  </si>
  <si>
    <t>Минимальный налог, зачисляемый в бюджеты субъектов Российской Федерации</t>
  </si>
  <si>
    <t>1.2.</t>
  </si>
  <si>
    <t>000 1 05 02000 02 0000 110</t>
  </si>
  <si>
    <t>Единый налог на вмененный доход для отдельных видов деятельности</t>
  </si>
  <si>
    <t>1.2.1.</t>
  </si>
  <si>
    <t>182 1 05 02010 02 0000 110</t>
  </si>
  <si>
    <t>1.2.2.</t>
  </si>
  <si>
    <t xml:space="preserve"> 182 1 05 02020 02 0000 110</t>
  </si>
  <si>
    <t>Единый налог на вмененный доход для отдельных видов деятельности(за налоговые периоды, истекшие до 1 января 2011года)</t>
  </si>
  <si>
    <t>1.3.</t>
  </si>
  <si>
    <t>000 1 05 04000 02 0000 110</t>
  </si>
  <si>
    <t>Налог, взимаемый в связи с применением патентной системы налогообложения</t>
  </si>
  <si>
    <t>1.3.1.</t>
  </si>
  <si>
    <t>182 1 05 04030 02 0000 110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</si>
  <si>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</si>
  <si>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2.</t>
  </si>
  <si>
    <t xml:space="preserve"> 000 1 06 00000 00 0000 000</t>
  </si>
  <si>
    <t>НАЛОГИ НА ИМУЩЕСТВО</t>
  </si>
  <si>
    <t>2.1.</t>
  </si>
  <si>
    <t>000  1 06 01000 00 0000 110</t>
  </si>
  <si>
    <t>Налоги на имущество физических лиц</t>
  </si>
  <si>
    <t>2.1.1.</t>
  </si>
  <si>
    <t xml:space="preserve"> 182 1 06 01010 03 0000 110</t>
  </si>
  <si>
    <t xml:space="preserve">Налог на имущество физических лиц, взимаемый по ставкам, применяемым к объектам налогообложения, расположенных в границах внутригородских муниципальных образований городов федерального значения </t>
  </si>
  <si>
    <t>3.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</si>
  <si>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</si>
  <si>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</si>
  <si>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>3.1</t>
  </si>
  <si>
    <t xml:space="preserve"> 000 1 09 04000 00 0000 110</t>
  </si>
  <si>
    <t xml:space="preserve">Налоги на имущество </t>
  </si>
  <si>
    <t>3.1.1</t>
  </si>
  <si>
    <t xml:space="preserve">  182 1 09 04040 01 0000 110</t>
  </si>
  <si>
    <t>Налог на имущество, переходящего в порядке наследования или дарения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</si>
  <si>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</si>
  <si>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</si>
  <si>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</si>
  <si>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4.1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</si>
  <si>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</si>
  <si>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</si>
  <si>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4.1.1.</t>
  </si>
  <si>
    <t xml:space="preserve"> 000 1 11 05011 00 0000 120</t>
  </si>
  <si>
    <t>Доходы, получаемые в виде арендной платы за земельные участки,государственная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</si>
  <si>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4.1.1.1</t>
  </si>
  <si>
    <t xml:space="preserve"> 830 1 11 05011 02 0000 120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</si>
  <si>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</si>
  <si>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4.1.1.1.1</t>
  </si>
  <si>
    <t xml:space="preserve"> 830 1 11 05011 02 0100 120</t>
  </si>
  <si>
    <t>Арендная плата  и поступления  от продажи права на заключение договоров аренды земельных участков, за исключением земельных участков,представленных на инвестиционных условиях</t>
  </si>
  <si>
    <t>5.</t>
  </si>
  <si>
    <t>000 1 13 00000 00 0000 000</t>
  </si>
  <si>
    <t>ДОХОДЫ ОТ ОКАЗАНИЯ ПЛАТНЫХ УСЛУГ (РАБОТ) И КОМПЕНСАЦИИ ЗАТРАТ ГОСУДАРСТВА</t>
  </si>
  <si>
    <t>5.1.</t>
  </si>
  <si>
    <t>000 1 13 02000 00 0000 130</t>
  </si>
  <si>
    <t>Доходы от компенсации затрат государства</t>
  </si>
  <si>
    <t>5.1.1.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</si>
  <si>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</si>
  <si>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</si>
  <si>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5.1.1.1.</t>
  </si>
  <si>
    <t>Средства, составляющие восстановительную стоимость зеленых насаждений внутриквартального озеленения 
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</si>
  <si>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000 1 16 00000 00 0000 000</t>
  </si>
  <si>
    <t>ШТРАФЫ, САНКЦИИ, ВОЗМЕЩЕНИЕ УЩЕРБА</t>
  </si>
  <si>
    <t>6.1.</t>
  </si>
  <si>
    <t xml:space="preserve"> 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</si>
  <si>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 или) расчетов с использованием платежных карт</t>
  </si>
  <si>
    <t>6.2.</t>
  </si>
  <si>
    <t xml:space="preserve"> 000 1 16 90000 00 0000 140</t>
  </si>
  <si>
    <t>Прочие поступления от денежных взысканий (штрафов) и иных сумм в возмещение ущерба</t>
  </si>
  <si>
    <t>6.2.1.</t>
  </si>
  <si>
    <t xml:space="preserve"> 000 1 16 90030 03 0000 140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</si>
  <si>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</si>
  <si>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6.2.1.1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</si>
  <si>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</si>
  <si>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6.2.1.2</t>
  </si>
  <si>
    <t xml:space="preserve"> 861 1 16 90030 03 0200 140</t>
  </si>
  <si>
    <t>Штрафы за административные правонарушения в области предпринимательсткой деятельности, предусмотренные  статьей 44 Закона Санкт-Петербурга "Об административных правонарушениях в Санкт-Петербурге"</t>
  </si>
  <si>
    <t xml:space="preserve"> 000 1 17 00000 00 0000 000</t>
  </si>
  <si>
    <t>ПРОЧИЕ НЕНАЛОГОВЫЕ ДОХОДЫ</t>
  </si>
  <si>
    <t xml:space="preserve"> 000 1 17 01000 00 0000 180</t>
  </si>
  <si>
    <t>Невыясненные поступления</t>
  </si>
  <si>
    <t xml:space="preserve"> 990 1 17 01030 03 0000 180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</si>
  <si>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</si>
  <si>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 000 1 17 05000 00 0000 180</t>
  </si>
  <si>
    <t>Прочие неналоговые доходы</t>
  </si>
  <si>
    <t xml:space="preserve"> 990 1 17 05030 03 0000 180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</si>
  <si>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</si>
  <si>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990  1 17 05030 03 0100 180</t>
  </si>
  <si>
    <t>Возврат средств,полученных и не использованных учреждениями и организациями в прошлые годы</t>
  </si>
  <si>
    <t>990 1 17 05030 03 0200 180</t>
  </si>
  <si>
    <t>Другие подвиды прочих неналоговых доходов бюджетов внутригородских муниципальных образований  Санкт-Петербурга</t>
  </si>
  <si>
    <t>II</t>
  </si>
  <si>
    <t>000 2 00 00000 00 0000 000</t>
  </si>
  <si>
    <t>БЕЗВОЗМЕЗДНЫЕ ПОСТУПЛЕНИЯ</t>
  </si>
  <si>
    <t xml:space="preserve">1.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</si>
  <si>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</si>
  <si>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</si>
  <si>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000 202 03000 00 0000 151 </t>
  </si>
  <si>
    <t>Субвенции бюджетам субъектов Российской Федерации и муниципальных образований</t>
  </si>
  <si>
    <t xml:space="preserve"> 000 202 03024 00 0000 151 </t>
  </si>
  <si>
    <t>Субвенции местным бюджетам на выполнение передаваемых полномочий субъектов Российской Федерации</t>
  </si>
  <si>
    <t>1.1.1.1</t>
  </si>
  <si>
    <t xml:space="preserve"> 990 202 03024 03 0000 151 </t>
  </si>
  <si>
    <t>Субвенции бюджетам внутригородских муниципальных образований городов  федерального значения  на выполнение передаваемых полномочий субъектов Российской Федерации</t>
  </si>
  <si>
    <t xml:space="preserve"> 990 202 03024 03 0100 151 </t>
  </si>
  <si>
    <t>Субвенции бюджетам внутригородских муниципальных образований  Санкт-Петербурга 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</si>
  <si>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 xml:space="preserve"> 990 202 03024 03 0200 151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</si>
  <si>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</si>
  <si>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990 202 03024 03 0300 151 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</si>
  <si>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</si>
  <si>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000 202 03027 00 0000 151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</si>
  <si>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 приемному родителю</t>
  </si>
  <si>
    <t>1.1.2.1</t>
  </si>
  <si>
    <t xml:space="preserve">990  202 03027 03 0000 151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</si>
  <si>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 приемному родителю</t>
  </si>
  <si>
    <t>1.1.2.1.1</t>
  </si>
  <si>
    <t xml:space="preserve"> 990 202 03027 03 0100 151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</si>
  <si>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семье.</t>
  </si>
  <si>
    <t xml:space="preserve"> 000 2 07 00000 00 0000 180</t>
  </si>
  <si>
    <t>ПРОЧИЕ БЕЗВОЗМЕЗДНЫЕ ПОСТУПЛЕНИЯ</t>
  </si>
  <si>
    <t>2.1</t>
  </si>
  <si>
    <t xml:space="preserve"> 000 2 07 03000 03 0000 180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</si>
  <si>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</si>
  <si>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2.1.1</t>
  </si>
  <si>
    <t xml:space="preserve"> 990 2 07 03020 03 0000 180</t>
  </si>
  <si>
    <t xml:space="preserve"> 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</si>
  <si>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</si>
  <si>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3.1.</t>
  </si>
  <si>
    <t xml:space="preserve"> 990 2 08 03000 03 0000 180</t>
  </si>
  <si>
    <t>Перечисления из бюджетов внутригородских муниципальных образований городов федерального значения (в бюджеты  внутригородских муниципальных образований городов федерального значения)  для осуществления возврата (зачета) излишне уплаченных или взысканных сумм налогов, сборов и иных платежей, а также сумм процентов, начисленных на излишне взысканные суммы</t>
  </si>
  <si>
    <t>ИТОГО ДОХОДОВ</t>
  </si>
  <si>
    <t xml:space="preserve">Приложение 2 к Постановлению Местной Администрации                                                    муниципального образования поселок Тярлево  №  46  от   18.12.2014г. </t>
  </si>
  <si>
    <t xml:space="preserve">Приложение 1 к Постановлению Местной Администрации
муниципального образования поселок Тярлево  №  46  от   18.12.2014г. </t>
  </si>
  <si>
    <t>867 1 13 02993 03 0100 130</t>
  </si>
  <si>
    <t>для ф. 387</t>
  </si>
  <si>
    <t>Арендная плата за пользование имуществом</t>
  </si>
  <si>
    <t>224</t>
  </si>
  <si>
    <t>Закупка товаров,работ и услуг для государственных             ( муниципальных) нужд</t>
  </si>
  <si>
    <t xml:space="preserve">Приложение 2
к Решению Муниципального Совета                                                    
Муниципального образования поселок Тярлево  № 33 от 16.12.2014 г. </t>
  </si>
  <si>
    <r>
      <t xml:space="preserve">(в редакции от </t>
    </r>
    <r>
      <rPr>
        <u val="single"/>
        <sz val="10"/>
        <rFont val="Arial Cyr"/>
        <family val="0"/>
      </rPr>
      <t>18.08.2015г.</t>
    </r>
    <r>
      <rPr>
        <sz val="10"/>
        <rFont val="Arial Cyr"/>
        <family val="0"/>
      </rPr>
      <t xml:space="preserve"> Решение № </t>
    </r>
    <r>
      <rPr>
        <u val="single"/>
        <sz val="10"/>
        <rFont val="Arial Cyr"/>
        <family val="0"/>
      </rPr>
      <t>19</t>
    </r>
    <r>
      <rPr>
        <sz val="10"/>
        <rFont val="Arial Cyr"/>
        <family val="0"/>
      </rPr>
      <t>)</t>
    </r>
  </si>
  <si>
    <t xml:space="preserve">Приложение 3
к Решению Муниципального Совета                                                    
Муниципального образования поселок Тярлево  № 33 от 16.12.2014 г. </t>
  </si>
  <si>
    <t>(в редакции от 18.08.2015г. Решение № 19)</t>
  </si>
  <si>
    <t>(в редакции от 18.08.2015г. Постановление № 27)</t>
  </si>
  <si>
    <t xml:space="preserve"> 806 1 16 90030 03 0100 140</t>
  </si>
  <si>
    <t>ПРОЕКТ</t>
  </si>
  <si>
    <t>(в редакции от 10.09.2015г. Постановление № 29)</t>
  </si>
  <si>
    <t>СВОДНАЯ БЮДЖЕТНАЯ РОСПИСЬ РАСХОДОВ БЮДЖЕТА МУНИЦИПАЛЬНОГО ОБРАЗОВАНИЯ ПОСЕЛОК ТЯРЛЕВО                                                                                                                          НА 2016 ГОД</t>
  </si>
  <si>
    <t>СВОДНАЯ БЮДЖЕТНАЯ РОСПИСЬ ДОХОДОВ БЮДЖЕТА МУНИЦИПАЛЬНОГО ОБРАЗОВАНИЯ ПОСЕЛОК ТЯРЛЕВО                                                                                                                          НА 2016 ГОД</t>
  </si>
  <si>
    <t>1.2</t>
  </si>
  <si>
    <t>1.2.1</t>
  </si>
  <si>
    <t>1.2.1.1</t>
  </si>
  <si>
    <t>1.2.1.1.1</t>
  </si>
  <si>
    <t>1.2.1.1.2</t>
  </si>
  <si>
    <t>1.2.1.1.3</t>
  </si>
  <si>
    <t>1.1.1.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</si>
  <si>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</si>
  <si>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</si>
  <si>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</si>
  <si>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990 2 02 01001 03 0000 151</t>
  </si>
  <si>
    <t>000 2 02 01000 00 0000 151</t>
  </si>
  <si>
    <t>000 2 02 01001 00 0000 151</t>
  </si>
  <si>
    <t>Устройство искусственных неровностей на проездах и въездах на придомовых территориях и дворовых территориях</t>
  </si>
  <si>
    <t xml:space="preserve">Содержание территорий зеленых насаждений внутриквартального озеленения </t>
  </si>
  <si>
    <t>002 000 04 00</t>
  </si>
  <si>
    <t xml:space="preserve"> Глава муниципального образования </t>
  </si>
  <si>
    <t xml:space="preserve">МУНИЦИПАЛЬНЫЙ  СОВЕТ МУНИЦИПАЛЬНОГО ОБРАЗОВАНИЯ </t>
  </si>
  <si>
    <t xml:space="preserve">МЕСТНАЯ АДМИНИСТРАЦИЯ МУНИЦИПАЛЬНОГО ОБРАЗОВАНИЯ </t>
  </si>
  <si>
    <t>Расходы на выплаты персоналу в целях обеспечения выполнения функций государственными                                                                                      (муниципальными органами),                                                                                                                                                                  казенными учреждениями, органами  управления государственными внебюджетными фондами</t>
  </si>
  <si>
    <t xml:space="preserve">Резервный фонд  местной администрации  </t>
  </si>
  <si>
    <t xml:space="preserve"> Глава местной администрации </t>
  </si>
  <si>
    <t>Осуществление закупок товаров, работ, услуг для обеспечения муниципальных нужд</t>
  </si>
  <si>
    <t>Закупка товаров, работ и услуг для государственных ( муниципальных) нужд</t>
  </si>
  <si>
    <t xml:space="preserve"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</si>
  <si>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</si>
  <si>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Закупка товаров,работ и услуг для государственных (муниципальных) нужд</t>
  </si>
  <si>
    <t xml:space="preserve"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</si>
  <si>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</si>
  <si>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 xml:space="preserve">Содействие развитию малого бизнеса на территории муниципального образования </t>
  </si>
  <si>
    <t xml:space="preserve">Формирование архивных фондов органов местного самоуправления </t>
  </si>
  <si>
    <t xml:space="preserve">Благоустройство придомовых территорий и дворовых территорий </t>
  </si>
  <si>
    <t>Текущий ремонт придомовых территорий и дворовых территорий, включая проезды и въезды, пешеходные дорожки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</si>
  <si>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</si>
  <si>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</si>
  <si>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r>
      <t>Расходы на исполнение государственного полномочия Санкт-Петербурга по о</t>
    </r>
    <r>
      <rPr>
        <b/>
        <i/>
        <sz val="10"/>
        <color indexed="8"/>
        <rFont val="Times New Roman"/>
        <family val="1"/>
      </rPr>
      <t>рганизации и осуществлению  уборки и санитарной очистки территорий  за счет субвенций из бюджета Санкт-Петербурга</t>
    </r>
  </si>
  <si>
    <t>Расходы на исполнение государственного полномочия Санкт-Петербурга по организации и осуществлению  уборки и санитарной очистки территорий  за счет субвенций из бюджета Санкт-Петербурга</t>
  </si>
  <si>
    <t>0020000100</t>
  </si>
  <si>
    <t>0020000300</t>
  </si>
  <si>
    <t>0020000400</t>
  </si>
  <si>
    <t>0920000500</t>
  </si>
  <si>
    <t>0020000500</t>
  </si>
  <si>
    <t>0020000601</t>
  </si>
  <si>
    <t>09200G9010</t>
  </si>
  <si>
    <t>00200G0085</t>
  </si>
  <si>
    <t>0900000100</t>
  </si>
  <si>
    <t>0920000200</t>
  </si>
  <si>
    <t>0920000400</t>
  </si>
  <si>
    <t>2190000200</t>
  </si>
  <si>
    <t>2190000300</t>
  </si>
  <si>
    <t>5100000200</t>
  </si>
  <si>
    <t>3450000100</t>
  </si>
  <si>
    <t>6000000100</t>
  </si>
  <si>
    <t>6000000101</t>
  </si>
  <si>
    <t>6000000103</t>
  </si>
  <si>
    <t>6000000104</t>
  </si>
  <si>
    <t>6000000105</t>
  </si>
  <si>
    <t>6000000200</t>
  </si>
  <si>
    <t>6000000203</t>
  </si>
  <si>
    <t>6000000204</t>
  </si>
  <si>
    <t>6000000300</t>
  </si>
  <si>
    <t>6000000302</t>
  </si>
  <si>
    <t>6000000303</t>
  </si>
  <si>
    <t>6000000400</t>
  </si>
  <si>
    <t>6000000401</t>
  </si>
  <si>
    <t>6000000402</t>
  </si>
  <si>
    <t>6000000403</t>
  </si>
  <si>
    <t>60000G8316</t>
  </si>
  <si>
    <t>4100000100</t>
  </si>
  <si>
    <t>4280000100</t>
  </si>
  <si>
    <t>4310000100</t>
  </si>
  <si>
    <t>4310000200</t>
  </si>
  <si>
    <t>7950000400</t>
  </si>
  <si>
    <t>7950000500</t>
  </si>
  <si>
    <t>7950000600</t>
  </si>
  <si>
    <t>7950000700</t>
  </si>
  <si>
    <t>7950000800</t>
  </si>
  <si>
    <t>4400000100</t>
  </si>
  <si>
    <t>7950000900</t>
  </si>
  <si>
    <t>5050000100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</si>
</sst>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-FC19]d\ mmmm\ yyyy\ &quot;г.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sz val="9"/>
      <name val="Arial Cyr"/>
      <family val="2"/>
    </font>
    <font>
      <i/>
      <sz val="9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2"/>
    </font>
    <font>
      <sz val="9"/>
      <color indexed="8"/>
      <name val="Arial"/>
      <family val="2"/>
    </font>
    <font>
      <u val="single"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168" fontId="23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168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168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168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168" fontId="22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168" fontId="19" fillId="2" borderId="1" xfId="0" applyNumberFormat="1" applyFont="1" applyFill="1" applyBorder="1" applyAlignment="1">
      <alignment horizontal="center" vertical="center" wrapText="1"/>
    </xf>
    <xf numFmtId="168" fontId="28" fillId="2" borderId="1" xfId="0" applyNumberFormat="1" applyFont="1" applyFill="1" applyBorder="1" applyAlignment="1">
      <alignment horizontal="center" vertical="center" wrapText="1"/>
    </xf>
    <xf numFmtId="168" fontId="2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168" fontId="16" fillId="3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168" fontId="32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>
      <alignment/>
    </xf>
    <xf numFmtId="0" fontId="26" fillId="4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6" fillId="6" borderId="1" xfId="0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168" fontId="22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164" fontId="23" fillId="5" borderId="1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168" fontId="2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168" fontId="19" fillId="4" borderId="1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 vertical="center" wrapText="1"/>
    </xf>
    <xf numFmtId="49" fontId="24" fillId="4" borderId="1" xfId="0" applyNumberFormat="1" applyFont="1" applyFill="1" applyBorder="1" applyAlignment="1">
      <alignment horizontal="center" vertical="center" wrapText="1"/>
    </xf>
    <xf numFmtId="168" fontId="23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168" fontId="16" fillId="4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8" fontId="22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8" fontId="26" fillId="2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/>
    </xf>
    <xf numFmtId="0" fontId="23" fillId="0" borderId="1" xfId="0" applyFont="1" applyFill="1" applyBorder="1" applyAlignment="1">
      <alignment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168" fontId="19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2" fillId="0" borderId="4" xfId="0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24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6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68" fontId="22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8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168" fontId="23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22" fillId="0" borderId="4" xfId="0" applyNumberFormat="1" applyFont="1" applyFill="1" applyBorder="1" applyAlignment="1">
      <alignment horizontal="center" vertical="center" wrapText="1"/>
    </xf>
    <xf numFmtId="168" fontId="25" fillId="0" borderId="4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right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8" fontId="29" fillId="0" borderId="4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22" fillId="0" borderId="1" xfId="0" applyNumberFormat="1" applyFont="1" applyFill="1" applyBorder="1" applyAlignment="1">
      <alignment horizontal="right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19" fillId="0" borderId="1" xfId="0" applyNumberFormat="1" applyFont="1" applyFill="1" applyBorder="1" applyAlignment="1">
      <alignment horizontal="left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68" fontId="19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8" fontId="26" fillId="0" borderId="3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23" fillId="0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168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6" fillId="0" borderId="3" xfId="0" applyNumberFormat="1" applyFont="1" applyFill="1" applyBorder="1" applyAlignment="1">
      <alignment horizontal="center" vertical="center" wrapText="1"/>
    </xf>
    <xf numFmtId="168" fontId="29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9" fillId="0" borderId="3" xfId="0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horizontal="righ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right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vertical="center" wrapText="1"/>
    </xf>
    <xf numFmtId="168" fontId="1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168" fontId="19" fillId="0" borderId="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8" fontId="23" fillId="0" borderId="2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6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27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168" fontId="3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68" fontId="35" fillId="2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35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8" fontId="8" fillId="2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68" fontId="8" fillId="2" borderId="1" xfId="0" applyNumberFormat="1" applyFont="1" applyFill="1" applyBorder="1" applyAlignment="1">
      <alignment horizontal="right"/>
    </xf>
    <xf numFmtId="168" fontId="8" fillId="0" borderId="6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8" fillId="2" borderId="1" xfId="0" applyNumberFormat="1" applyFont="1" applyFill="1" applyBorder="1" applyAlignment="1">
      <alignment horizontal="right"/>
    </xf>
    <xf numFmtId="168" fontId="8" fillId="2" borderId="1" xfId="0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wrapText="1"/>
    </xf>
    <xf numFmtId="0" fontId="8" fillId="2" borderId="6" xfId="0" applyFont="1" applyFill="1" applyBorder="1" applyAlignment="1">
      <alignment vertical="center" wrapText="1"/>
    </xf>
    <xf numFmtId="168" fontId="8" fillId="2" borderId="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168" fontId="8" fillId="2" borderId="6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168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 wrapText="1"/>
    </xf>
    <xf numFmtId="168" fontId="13" fillId="2" borderId="0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1" fontId="8" fillId="2" borderId="1" xfId="0" applyNumberFormat="1" applyFont="1" applyFill="1" applyBorder="1" applyAlignment="1">
      <alignment vertical="center" wrapText="1"/>
    </xf>
    <xf numFmtId="11" fontId="8" fillId="0" borderId="6" xfId="0" applyNumberFormat="1" applyFont="1" applyBorder="1" applyAlignment="1">
      <alignment vertical="center" wrapText="1"/>
    </xf>
    <xf numFmtId="11" fontId="8" fillId="0" borderId="0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168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6" borderId="1" xfId="0" applyFont="1" applyFill="1" applyBorder="1" applyAlignment="1">
      <alignment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168" fontId="16" fillId="6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49" fontId="27" fillId="6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168" fontId="26" fillId="4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168" fontId="26" fillId="2" borderId="1" xfId="0" applyNumberFormat="1" applyFont="1" applyFill="1" applyBorder="1" applyAlignment="1">
      <alignment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/>
    </xf>
    <xf numFmtId="0" fontId="26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4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BK317"/>
  <sheetViews>
    <sheetView tabSelected="1" zoomScale="85" zoomScaleNormal="85" workbookViewId="0" topLeftCell="A1">
      <selection activeCell="M7" sqref="M7"/>
    </sheetView>
  </sheetViews>
  <sheetFormatPr defaultColWidth="9.00390625" defaultRowHeight="12.75"/>
  <cols>
    <col min="1" max="1" width="9.125" style="262" customWidth="1"/>
    <col min="2" max="2" width="25.00390625" style="263" customWidth="1"/>
    <col min="3" max="3" width="48.375" style="264" customWidth="1"/>
    <col min="4" max="4" width="10.625" style="264" customWidth="1"/>
    <col min="5" max="5" width="0.12890625" style="264" hidden="1" customWidth="1"/>
    <col min="6" max="7" width="9.125" style="264" hidden="1" customWidth="1"/>
    <col min="8" max="8" width="2.375" style="265" customWidth="1"/>
    <col min="9" max="13" width="9.125" style="265" customWidth="1"/>
    <col min="14" max="63" width="9.125" style="266" customWidth="1"/>
  </cols>
  <sheetData>
    <row r="1" spans="1:7" ht="41.25" customHeight="1">
      <c r="A1" s="390" t="s">
        <v>10</v>
      </c>
      <c r="B1" s="390"/>
      <c r="C1" s="390"/>
      <c r="D1" s="390"/>
      <c r="E1" s="390"/>
      <c r="F1" s="390"/>
      <c r="G1" s="390"/>
    </row>
    <row r="2" spans="1:7" ht="12.75" customHeight="1" hidden="1">
      <c r="A2" s="390" t="s">
        <v>365</v>
      </c>
      <c r="B2" s="390"/>
      <c r="C2" s="390"/>
      <c r="D2" s="390"/>
      <c r="E2" s="390"/>
      <c r="F2" s="390"/>
      <c r="G2" s="390"/>
    </row>
    <row r="3" spans="1:7" ht="36" customHeight="1">
      <c r="A3" s="391" t="s">
        <v>9</v>
      </c>
      <c r="B3" s="391"/>
      <c r="C3" s="391"/>
      <c r="D3" s="391"/>
      <c r="E3" s="391"/>
      <c r="F3" s="391"/>
      <c r="G3" s="391"/>
    </row>
    <row r="4" spans="1:7" ht="34.5" customHeight="1" hidden="1">
      <c r="A4" s="390" t="s">
        <v>356</v>
      </c>
      <c r="B4" s="390"/>
      <c r="C4" s="390"/>
      <c r="D4" s="390"/>
      <c r="E4" s="390"/>
      <c r="F4" s="390"/>
      <c r="G4" s="390"/>
    </row>
    <row r="5" spans="1:7" ht="12.75" customHeight="1" hidden="1">
      <c r="A5" s="390" t="s">
        <v>366</v>
      </c>
      <c r="B5" s="390"/>
      <c r="C5" s="390"/>
      <c r="D5" s="390"/>
      <c r="E5" s="390"/>
      <c r="F5" s="390"/>
      <c r="G5" s="390"/>
    </row>
    <row r="6" spans="1:7" ht="59.25" customHeight="1" hidden="1">
      <c r="A6" s="391" t="s">
        <v>371</v>
      </c>
      <c r="B6" s="391"/>
      <c r="C6" s="391"/>
      <c r="D6" s="391"/>
      <c r="E6" s="391"/>
      <c r="F6" s="391"/>
      <c r="G6" s="391"/>
    </row>
    <row r="7" spans="1:13" ht="37.5" customHeight="1">
      <c r="A7" s="267" t="s">
        <v>200</v>
      </c>
      <c r="B7" s="267" t="s">
        <v>201</v>
      </c>
      <c r="C7" s="335" t="s">
        <v>202</v>
      </c>
      <c r="D7" s="336" t="s">
        <v>203</v>
      </c>
      <c r="E7" s="268"/>
      <c r="F7" s="269"/>
      <c r="G7" s="269"/>
      <c r="H7" s="270"/>
      <c r="I7" s="270"/>
      <c r="J7" s="270"/>
      <c r="K7" s="270"/>
      <c r="L7" s="270"/>
      <c r="M7" s="270"/>
    </row>
    <row r="8" spans="1:13" ht="15" customHeight="1">
      <c r="A8" s="271" t="s">
        <v>204</v>
      </c>
      <c r="B8" s="272" t="s">
        <v>205</v>
      </c>
      <c r="C8" s="273" t="s">
        <v>206</v>
      </c>
      <c r="D8" s="274">
        <f>D9+D21+D24+D27+D32+D36+D42</f>
        <v>11864.099999999999</v>
      </c>
      <c r="E8" s="275"/>
      <c r="F8" s="276"/>
      <c r="G8" s="276"/>
      <c r="H8" s="277"/>
      <c r="I8" s="277"/>
      <c r="J8" s="277"/>
      <c r="K8" s="277"/>
      <c r="L8" s="277"/>
      <c r="M8" s="277"/>
    </row>
    <row r="9" spans="1:13" ht="15" customHeight="1">
      <c r="A9" s="278" t="s">
        <v>207</v>
      </c>
      <c r="B9" s="279" t="s">
        <v>208</v>
      </c>
      <c r="C9" s="280" t="s">
        <v>209</v>
      </c>
      <c r="D9" s="281">
        <f>D10+D16+D19</f>
        <v>8164.099999999999</v>
      </c>
      <c r="E9" s="282"/>
      <c r="F9" s="283"/>
      <c r="G9" s="283"/>
      <c r="H9" s="284"/>
      <c r="I9" s="283"/>
      <c r="J9" s="283"/>
      <c r="K9" s="283"/>
      <c r="L9" s="283"/>
      <c r="M9" s="283"/>
    </row>
    <row r="10" spans="1:13" ht="24.75" customHeight="1">
      <c r="A10" s="278">
        <v>1.1</v>
      </c>
      <c r="B10" s="279" t="s">
        <v>210</v>
      </c>
      <c r="C10" s="280" t="s">
        <v>211</v>
      </c>
      <c r="D10" s="281">
        <f>SUM(D11:D15)</f>
        <v>7934.099999999999</v>
      </c>
      <c r="E10" s="285"/>
      <c r="F10" s="284"/>
      <c r="G10" s="284"/>
      <c r="H10" s="284"/>
      <c r="I10" s="284"/>
      <c r="J10" s="284"/>
      <c r="K10" s="284"/>
      <c r="L10" s="284"/>
      <c r="M10" s="284"/>
    </row>
    <row r="11" spans="1:63" s="265" customFormat="1" ht="24.75" customHeight="1">
      <c r="A11" s="286" t="s">
        <v>212</v>
      </c>
      <c r="B11" s="279" t="s">
        <v>213</v>
      </c>
      <c r="C11" s="280" t="s">
        <v>214</v>
      </c>
      <c r="D11" s="287">
        <v>4801.7</v>
      </c>
      <c r="E11" s="285"/>
      <c r="F11" s="284"/>
      <c r="G11" s="284"/>
      <c r="H11" s="284"/>
      <c r="I11" s="284"/>
      <c r="J11" s="284"/>
      <c r="K11" s="284"/>
      <c r="L11" s="284"/>
      <c r="M11" s="284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</row>
    <row r="12" spans="1:63" s="265" customFormat="1" ht="39.75" customHeight="1">
      <c r="A12" s="286" t="s">
        <v>215</v>
      </c>
      <c r="B12" s="279" t="s">
        <v>216</v>
      </c>
      <c r="C12" s="280" t="s">
        <v>217</v>
      </c>
      <c r="D12" s="287">
        <v>2.4</v>
      </c>
      <c r="E12" s="285"/>
      <c r="F12" s="284"/>
      <c r="G12" s="284"/>
      <c r="H12" s="284"/>
      <c r="I12" s="284"/>
      <c r="J12" s="284"/>
      <c r="K12" s="284"/>
      <c r="L12" s="284"/>
      <c r="M12" s="284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</row>
    <row r="13" spans="1:63" s="265" customFormat="1" ht="39.75" customHeight="1">
      <c r="A13" s="286" t="s">
        <v>218</v>
      </c>
      <c r="B13" s="279" t="s">
        <v>219</v>
      </c>
      <c r="C13" s="280" t="s">
        <v>220</v>
      </c>
      <c r="D13" s="289">
        <v>2725</v>
      </c>
      <c r="E13" s="290"/>
      <c r="F13" s="291"/>
      <c r="G13" s="291"/>
      <c r="H13" s="291"/>
      <c r="I13" s="291"/>
      <c r="J13" s="291"/>
      <c r="K13" s="291"/>
      <c r="L13" s="291"/>
      <c r="M13" s="291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</row>
    <row r="14" spans="1:63" s="265" customFormat="1" ht="49.5" customHeight="1">
      <c r="A14" s="286" t="s">
        <v>221</v>
      </c>
      <c r="B14" s="279" t="s">
        <v>222</v>
      </c>
      <c r="C14" s="280" t="s">
        <v>223</v>
      </c>
      <c r="D14" s="292">
        <v>5</v>
      </c>
      <c r="E14" s="290"/>
      <c r="F14" s="291"/>
      <c r="G14" s="291"/>
      <c r="H14" s="291"/>
      <c r="I14" s="291"/>
      <c r="J14" s="291"/>
      <c r="K14" s="291"/>
      <c r="L14" s="291"/>
      <c r="M14" s="291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</row>
    <row r="15" spans="1:63" s="265" customFormat="1" ht="31.5" customHeight="1">
      <c r="A15" s="286" t="s">
        <v>224</v>
      </c>
      <c r="B15" s="279" t="s">
        <v>225</v>
      </c>
      <c r="C15" s="280" t="s">
        <v>226</v>
      </c>
      <c r="D15" s="292">
        <v>400</v>
      </c>
      <c r="E15" s="290"/>
      <c r="F15" s="291"/>
      <c r="G15" s="291"/>
      <c r="H15" s="291"/>
      <c r="I15" s="291"/>
      <c r="J15" s="291"/>
      <c r="K15" s="291"/>
      <c r="L15" s="291"/>
      <c r="M15" s="291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</row>
    <row r="16" spans="1:63" s="265" customFormat="1" ht="25.5" customHeight="1">
      <c r="A16" s="278" t="s">
        <v>227</v>
      </c>
      <c r="B16" s="279" t="s">
        <v>228</v>
      </c>
      <c r="C16" s="280" t="s">
        <v>229</v>
      </c>
      <c r="D16" s="281">
        <f>SUM(D17:D18)</f>
        <v>150</v>
      </c>
      <c r="E16" s="285"/>
      <c r="F16" s="284"/>
      <c r="G16" s="284"/>
      <c r="H16" s="284"/>
      <c r="I16" s="284"/>
      <c r="J16" s="284"/>
      <c r="K16" s="284"/>
      <c r="L16" s="284"/>
      <c r="M16" s="284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</row>
    <row r="17" spans="1:63" s="265" customFormat="1" ht="25.5" customHeight="1">
      <c r="A17" s="278" t="s">
        <v>230</v>
      </c>
      <c r="B17" s="279" t="s">
        <v>231</v>
      </c>
      <c r="C17" s="280" t="s">
        <v>229</v>
      </c>
      <c r="D17" s="293">
        <v>149</v>
      </c>
      <c r="E17" s="285"/>
      <c r="F17" s="284"/>
      <c r="G17" s="284"/>
      <c r="H17" s="284"/>
      <c r="I17" s="284"/>
      <c r="J17" s="284"/>
      <c r="K17" s="284"/>
      <c r="L17" s="284"/>
      <c r="M17" s="284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</row>
    <row r="18" spans="1:63" s="265" customFormat="1" ht="39.75" customHeight="1">
      <c r="A18" s="278" t="s">
        <v>232</v>
      </c>
      <c r="B18" s="279" t="s">
        <v>233</v>
      </c>
      <c r="C18" s="280" t="s">
        <v>234</v>
      </c>
      <c r="D18" s="293">
        <v>1</v>
      </c>
      <c r="E18" s="285"/>
      <c r="F18" s="284"/>
      <c r="G18" s="284"/>
      <c r="H18" s="284"/>
      <c r="I18" s="284"/>
      <c r="J18" s="284"/>
      <c r="K18" s="284"/>
      <c r="L18" s="284"/>
      <c r="M18" s="284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</row>
    <row r="19" spans="1:63" s="265" customFormat="1" ht="27.75" customHeight="1">
      <c r="A19" s="278" t="s">
        <v>235</v>
      </c>
      <c r="B19" s="279" t="s">
        <v>236</v>
      </c>
      <c r="C19" s="280" t="s">
        <v>237</v>
      </c>
      <c r="D19" s="281">
        <f>D20</f>
        <v>80</v>
      </c>
      <c r="E19" s="285"/>
      <c r="F19" s="284"/>
      <c r="G19" s="284"/>
      <c r="H19" s="284"/>
      <c r="I19" s="284"/>
      <c r="J19" s="284"/>
      <c r="K19" s="284"/>
      <c r="L19" s="284"/>
      <c r="M19" s="284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</row>
    <row r="20" spans="1:63" s="265" customFormat="1" ht="38.25" customHeight="1">
      <c r="A20" s="278" t="s">
        <v>238</v>
      </c>
      <c r="B20" s="279" t="s">
        <v>239</v>
      </c>
      <c r="C20" s="280" t="s">
        <v>240</v>
      </c>
      <c r="D20" s="293">
        <v>80</v>
      </c>
      <c r="E20" s="285"/>
      <c r="F20" s="284"/>
      <c r="G20" s="284"/>
      <c r="H20" s="284"/>
      <c r="I20" s="284"/>
      <c r="J20" s="284"/>
      <c r="K20" s="284"/>
      <c r="L20" s="284"/>
      <c r="M20" s="284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</row>
    <row r="21" spans="1:13" ht="15" customHeight="1">
      <c r="A21" s="278" t="s">
        <v>241</v>
      </c>
      <c r="B21" s="279" t="s">
        <v>242</v>
      </c>
      <c r="C21" s="280" t="s">
        <v>243</v>
      </c>
      <c r="D21" s="294">
        <f>D22</f>
        <v>500</v>
      </c>
      <c r="E21" s="290"/>
      <c r="F21" s="291"/>
      <c r="G21" s="291"/>
      <c r="H21" s="291"/>
      <c r="I21" s="291"/>
      <c r="J21" s="291"/>
      <c r="K21" s="291"/>
      <c r="L21" s="291"/>
      <c r="M21" s="291"/>
    </row>
    <row r="22" spans="1:13" ht="15" customHeight="1">
      <c r="A22" s="278" t="s">
        <v>244</v>
      </c>
      <c r="B22" s="279" t="s">
        <v>245</v>
      </c>
      <c r="C22" s="280" t="s">
        <v>246</v>
      </c>
      <c r="D22" s="294">
        <f>D23</f>
        <v>500</v>
      </c>
      <c r="E22" s="290"/>
      <c r="F22" s="291"/>
      <c r="G22" s="291"/>
      <c r="H22" s="291"/>
      <c r="I22" s="291"/>
      <c r="J22" s="291"/>
      <c r="K22" s="291"/>
      <c r="L22" s="291"/>
      <c r="M22" s="291"/>
    </row>
    <row r="23" spans="1:13" ht="48" customHeight="1">
      <c r="A23" s="278" t="s">
        <v>247</v>
      </c>
      <c r="B23" s="279" t="s">
        <v>248</v>
      </c>
      <c r="C23" s="280" t="s">
        <v>249</v>
      </c>
      <c r="D23" s="292">
        <v>500</v>
      </c>
      <c r="E23" s="290"/>
      <c r="F23" s="291"/>
      <c r="G23" s="291"/>
      <c r="H23" s="291"/>
      <c r="I23" s="291"/>
      <c r="J23" s="291"/>
      <c r="K23" s="291"/>
      <c r="L23" s="291"/>
      <c r="M23" s="291"/>
    </row>
    <row r="24" spans="1:13" ht="39.75" customHeight="1">
      <c r="A24" s="278" t="s">
        <v>250</v>
      </c>
      <c r="B24" s="279" t="s">
        <v>251</v>
      </c>
      <c r="C24" s="295" t="s">
        <v>252</v>
      </c>
      <c r="D24" s="281">
        <f>D25</f>
        <v>0</v>
      </c>
      <c r="E24" s="285"/>
      <c r="F24" s="296"/>
      <c r="G24" s="296"/>
      <c r="H24" s="284"/>
      <c r="I24" s="284"/>
      <c r="J24" s="284"/>
      <c r="K24" s="284"/>
      <c r="L24" s="284"/>
      <c r="M24" s="284"/>
    </row>
    <row r="25" spans="1:13" ht="15.75" customHeight="1">
      <c r="A25" s="286" t="s">
        <v>253</v>
      </c>
      <c r="B25" s="279" t="s">
        <v>254</v>
      </c>
      <c r="C25" s="280" t="s">
        <v>255</v>
      </c>
      <c r="D25" s="281">
        <f>D26</f>
        <v>0</v>
      </c>
      <c r="E25" s="285"/>
      <c r="F25" s="297"/>
      <c r="G25" s="297"/>
      <c r="H25" s="284"/>
      <c r="I25" s="284"/>
      <c r="J25" s="284"/>
      <c r="K25" s="284"/>
      <c r="L25" s="284"/>
      <c r="M25" s="284"/>
    </row>
    <row r="26" spans="1:13" ht="28.5" customHeight="1">
      <c r="A26" s="286" t="s">
        <v>256</v>
      </c>
      <c r="B26" s="279" t="s">
        <v>257</v>
      </c>
      <c r="C26" s="280" t="s">
        <v>258</v>
      </c>
      <c r="D26" s="293">
        <v>0</v>
      </c>
      <c r="E26" s="285"/>
      <c r="F26" s="297"/>
      <c r="G26" s="297"/>
      <c r="H26" s="284"/>
      <c r="I26" s="284"/>
      <c r="J26" s="284"/>
      <c r="K26" s="284"/>
      <c r="L26" s="284"/>
      <c r="M26" s="284"/>
    </row>
    <row r="27" spans="1:13" ht="36.75" customHeight="1">
      <c r="A27" s="298" t="s">
        <v>259</v>
      </c>
      <c r="B27" s="279" t="s">
        <v>260</v>
      </c>
      <c r="C27" s="280" t="s">
        <v>261</v>
      </c>
      <c r="D27" s="281">
        <f>D28</f>
        <v>3149</v>
      </c>
      <c r="E27" s="285"/>
      <c r="F27" s="284"/>
      <c r="G27" s="284"/>
      <c r="H27" s="284"/>
      <c r="I27" s="284"/>
      <c r="J27" s="284"/>
      <c r="K27" s="284"/>
      <c r="L27" s="284"/>
      <c r="M27" s="284"/>
    </row>
    <row r="28" spans="1:13" ht="79.5" customHeight="1">
      <c r="A28" s="286" t="s">
        <v>262</v>
      </c>
      <c r="B28" s="279" t="s">
        <v>263</v>
      </c>
      <c r="C28" s="280" t="s">
        <v>264</v>
      </c>
      <c r="D28" s="281">
        <f>D29</f>
        <v>3149</v>
      </c>
      <c r="E28" s="285"/>
      <c r="F28" s="284"/>
      <c r="G28" s="284"/>
      <c r="H28" s="284"/>
      <c r="I28" s="284"/>
      <c r="J28" s="284"/>
      <c r="K28" s="284"/>
      <c r="L28" s="284"/>
      <c r="M28" s="284"/>
    </row>
    <row r="29" spans="1:63" ht="60" customHeight="1">
      <c r="A29" s="286" t="s">
        <v>265</v>
      </c>
      <c r="B29" s="279" t="s">
        <v>266</v>
      </c>
      <c r="C29" s="280" t="s">
        <v>267</v>
      </c>
      <c r="D29" s="281">
        <f>D30</f>
        <v>3149</v>
      </c>
      <c r="E29" s="285"/>
      <c r="F29" s="284"/>
      <c r="G29" s="284"/>
      <c r="H29" s="284"/>
      <c r="I29" s="284"/>
      <c r="J29" s="284"/>
      <c r="K29" s="284"/>
      <c r="L29" s="284"/>
      <c r="M29" s="284"/>
      <c r="BK29"/>
    </row>
    <row r="30" spans="1:13" ht="83.25" customHeight="1">
      <c r="A30" s="286" t="s">
        <v>268</v>
      </c>
      <c r="B30" s="279" t="s">
        <v>269</v>
      </c>
      <c r="C30" s="280" t="s">
        <v>270</v>
      </c>
      <c r="D30" s="281">
        <f>D31</f>
        <v>3149</v>
      </c>
      <c r="E30" s="285"/>
      <c r="F30" s="284"/>
      <c r="G30" s="284"/>
      <c r="H30" s="284"/>
      <c r="I30" s="284"/>
      <c r="J30" s="284"/>
      <c r="K30" s="284"/>
      <c r="L30" s="284"/>
      <c r="M30" s="284"/>
    </row>
    <row r="31" spans="1:13" ht="54" customHeight="1">
      <c r="A31" s="286" t="s">
        <v>271</v>
      </c>
      <c r="B31" s="279" t="s">
        <v>272</v>
      </c>
      <c r="C31" s="280" t="s">
        <v>273</v>
      </c>
      <c r="D31" s="293">
        <v>3149</v>
      </c>
      <c r="E31" s="285"/>
      <c r="F31" s="284"/>
      <c r="G31" s="284"/>
      <c r="H31" s="284"/>
      <c r="I31" s="284"/>
      <c r="J31" s="284"/>
      <c r="K31" s="284"/>
      <c r="L31" s="284"/>
      <c r="M31" s="284"/>
    </row>
    <row r="32" spans="1:13" ht="27" customHeight="1" hidden="1">
      <c r="A32" s="286" t="s">
        <v>274</v>
      </c>
      <c r="B32" s="299" t="s">
        <v>275</v>
      </c>
      <c r="C32" s="300" t="s">
        <v>276</v>
      </c>
      <c r="D32" s="281">
        <f>D33</f>
        <v>0</v>
      </c>
      <c r="E32" s="285"/>
      <c r="F32" s="284"/>
      <c r="G32" s="284"/>
      <c r="H32" s="284"/>
      <c r="I32" s="284"/>
      <c r="J32" s="284"/>
      <c r="K32" s="284"/>
      <c r="L32" s="284"/>
      <c r="M32" s="284"/>
    </row>
    <row r="33" spans="1:13" ht="18" customHeight="1" hidden="1">
      <c r="A33" s="286" t="s">
        <v>277</v>
      </c>
      <c r="B33" s="299" t="s">
        <v>278</v>
      </c>
      <c r="C33" s="300" t="s">
        <v>279</v>
      </c>
      <c r="D33" s="281">
        <f>D34</f>
        <v>0</v>
      </c>
      <c r="E33" s="285"/>
      <c r="F33" s="284"/>
      <c r="G33" s="284"/>
      <c r="H33" s="284"/>
      <c r="I33" s="284"/>
      <c r="J33" s="284"/>
      <c r="K33" s="284"/>
      <c r="L33" s="284"/>
      <c r="M33" s="284"/>
    </row>
    <row r="34" spans="1:13" ht="38.25" customHeight="1" hidden="1">
      <c r="A34" s="286" t="s">
        <v>280</v>
      </c>
      <c r="B34" s="299" t="s">
        <v>281</v>
      </c>
      <c r="C34" s="300" t="s">
        <v>282</v>
      </c>
      <c r="D34" s="281">
        <f>D35</f>
        <v>0</v>
      </c>
      <c r="E34" s="285"/>
      <c r="F34" s="284"/>
      <c r="G34" s="284"/>
      <c r="H34" s="284"/>
      <c r="I34" s="284"/>
      <c r="J34" s="284"/>
      <c r="K34" s="284"/>
      <c r="L34" s="284"/>
      <c r="M34" s="284"/>
    </row>
    <row r="35" spans="1:13" ht="61.5" customHeight="1" hidden="1">
      <c r="A35" s="286" t="s">
        <v>283</v>
      </c>
      <c r="B35" s="299" t="s">
        <v>357</v>
      </c>
      <c r="C35" s="300" t="s">
        <v>284</v>
      </c>
      <c r="D35" s="293">
        <v>0</v>
      </c>
      <c r="E35" s="285"/>
      <c r="F35" s="284"/>
      <c r="G35" s="284"/>
      <c r="H35" s="284"/>
      <c r="I35" s="284"/>
      <c r="J35" s="284"/>
      <c r="K35" s="284"/>
      <c r="L35" s="284"/>
      <c r="M35" s="284"/>
    </row>
    <row r="36" spans="1:13" ht="15" customHeight="1">
      <c r="A36" s="278">
        <v>5</v>
      </c>
      <c r="B36" s="279" t="s">
        <v>285</v>
      </c>
      <c r="C36" s="280" t="s">
        <v>286</v>
      </c>
      <c r="D36" s="281">
        <f>D37+D38</f>
        <v>51</v>
      </c>
      <c r="E36" s="301"/>
      <c r="F36" s="302"/>
      <c r="G36" s="302"/>
      <c r="H36" s="302"/>
      <c r="I36" s="284"/>
      <c r="J36" s="284"/>
      <c r="K36" s="284"/>
      <c r="L36" s="284"/>
      <c r="M36" s="284"/>
    </row>
    <row r="37" spans="1:13" ht="54" customHeight="1">
      <c r="A37" s="278" t="s">
        <v>277</v>
      </c>
      <c r="B37" s="279" t="s">
        <v>288</v>
      </c>
      <c r="C37" s="280" t="s">
        <v>289</v>
      </c>
      <c r="D37" s="281">
        <v>0</v>
      </c>
      <c r="E37" s="303"/>
      <c r="F37" s="297"/>
      <c r="G37" s="284"/>
      <c r="H37" s="284"/>
      <c r="I37" s="284"/>
      <c r="J37" s="284"/>
      <c r="K37" s="284"/>
      <c r="L37" s="284"/>
      <c r="M37" s="284"/>
    </row>
    <row r="38" spans="1:63" ht="24.75" customHeight="1">
      <c r="A38" s="278" t="s">
        <v>11</v>
      </c>
      <c r="B38" s="279" t="s">
        <v>291</v>
      </c>
      <c r="C38" s="280" t="s">
        <v>292</v>
      </c>
      <c r="D38" s="281">
        <f>D39</f>
        <v>51</v>
      </c>
      <c r="E38" s="303"/>
      <c r="F38" s="284"/>
      <c r="G38" s="284"/>
      <c r="H38" s="284"/>
      <c r="I38" s="284"/>
      <c r="J38" s="284"/>
      <c r="K38" s="284"/>
      <c r="L38" s="284"/>
      <c r="M38" s="284"/>
      <c r="BJ38"/>
      <c r="BK38"/>
    </row>
    <row r="39" spans="1:13" ht="54" customHeight="1">
      <c r="A39" s="278" t="s">
        <v>12</v>
      </c>
      <c r="B39" s="279" t="s">
        <v>294</v>
      </c>
      <c r="C39" s="280" t="s">
        <v>295</v>
      </c>
      <c r="D39" s="281">
        <f>SUM(D40:D41)</f>
        <v>51</v>
      </c>
      <c r="E39" s="303"/>
      <c r="F39" s="284"/>
      <c r="G39" s="284"/>
      <c r="H39" s="284"/>
      <c r="I39" s="284"/>
      <c r="J39" s="284"/>
      <c r="K39" s="284"/>
      <c r="L39" s="284"/>
      <c r="M39" s="284"/>
    </row>
    <row r="40" spans="1:13" ht="49.5" customHeight="1">
      <c r="A40" s="278" t="s">
        <v>13</v>
      </c>
      <c r="B40" s="279" t="s">
        <v>367</v>
      </c>
      <c r="C40" s="280" t="s">
        <v>297</v>
      </c>
      <c r="D40" s="293">
        <v>40</v>
      </c>
      <c r="E40" s="303"/>
      <c r="F40" s="284"/>
      <c r="G40" s="284"/>
      <c r="H40" s="284"/>
      <c r="I40" s="284"/>
      <c r="J40" s="284"/>
      <c r="K40" s="284"/>
      <c r="L40" s="284"/>
      <c r="M40" s="284"/>
    </row>
    <row r="41" spans="1:13" ht="63.75" customHeight="1">
      <c r="A41" s="278" t="s">
        <v>14</v>
      </c>
      <c r="B41" s="279" t="s">
        <v>299</v>
      </c>
      <c r="C41" s="280" t="s">
        <v>300</v>
      </c>
      <c r="D41" s="293">
        <v>11</v>
      </c>
      <c r="E41" s="303"/>
      <c r="F41" s="284"/>
      <c r="G41" s="297"/>
      <c r="H41" s="284"/>
      <c r="I41" s="284"/>
      <c r="J41" s="284"/>
      <c r="K41" s="284"/>
      <c r="L41" s="284"/>
      <c r="M41" s="284"/>
    </row>
    <row r="42" spans="1:13" ht="15" customHeight="1">
      <c r="A42" s="278">
        <v>6</v>
      </c>
      <c r="B42" s="279" t="s">
        <v>301</v>
      </c>
      <c r="C42" s="280" t="s">
        <v>302</v>
      </c>
      <c r="D42" s="281">
        <f>D43+D45</f>
        <v>0</v>
      </c>
      <c r="E42" s="285"/>
      <c r="F42" s="284"/>
      <c r="G42" s="284"/>
      <c r="H42" s="284"/>
      <c r="I42" s="284"/>
      <c r="J42" s="284"/>
      <c r="K42" s="284"/>
      <c r="L42" s="284"/>
      <c r="M42" s="284"/>
    </row>
    <row r="43" spans="1:13" ht="15" customHeight="1">
      <c r="A43" s="278" t="s">
        <v>287</v>
      </c>
      <c r="B43" s="279" t="s">
        <v>303</v>
      </c>
      <c r="C43" s="280" t="s">
        <v>304</v>
      </c>
      <c r="D43" s="281">
        <f>D44</f>
        <v>0</v>
      </c>
      <c r="E43" s="285"/>
      <c r="F43" s="284"/>
      <c r="G43" s="284"/>
      <c r="H43" s="284"/>
      <c r="I43" s="284"/>
      <c r="J43" s="284"/>
      <c r="K43" s="284"/>
      <c r="L43" s="284"/>
      <c r="M43" s="284"/>
    </row>
    <row r="44" spans="1:13" ht="39.75" customHeight="1">
      <c r="A44" s="278" t="s">
        <v>15</v>
      </c>
      <c r="B44" s="279" t="s">
        <v>305</v>
      </c>
      <c r="C44" s="280" t="s">
        <v>306</v>
      </c>
      <c r="D44" s="293">
        <v>0</v>
      </c>
      <c r="E44" s="285"/>
      <c r="F44" s="284"/>
      <c r="G44" s="284"/>
      <c r="H44" s="284"/>
      <c r="I44" s="284"/>
      <c r="J44" s="284"/>
      <c r="K44" s="284"/>
      <c r="L44" s="284"/>
      <c r="M44" s="284"/>
    </row>
    <row r="45" spans="1:13" ht="15" customHeight="1">
      <c r="A45" s="278" t="s">
        <v>290</v>
      </c>
      <c r="B45" s="279" t="s">
        <v>307</v>
      </c>
      <c r="C45" s="280" t="s">
        <v>308</v>
      </c>
      <c r="D45" s="281">
        <f>D46</f>
        <v>0</v>
      </c>
      <c r="E45" s="285"/>
      <c r="F45" s="284"/>
      <c r="G45" s="284"/>
      <c r="H45" s="284"/>
      <c r="I45" s="284"/>
      <c r="J45" s="284"/>
      <c r="K45" s="284"/>
      <c r="L45" s="284"/>
      <c r="M45" s="284"/>
    </row>
    <row r="46" spans="1:13" ht="33" customHeight="1">
      <c r="A46" s="278" t="s">
        <v>293</v>
      </c>
      <c r="B46" s="279" t="s">
        <v>309</v>
      </c>
      <c r="C46" s="280" t="s">
        <v>310</v>
      </c>
      <c r="D46" s="281">
        <f>D47+D48</f>
        <v>0</v>
      </c>
      <c r="E46" s="285"/>
      <c r="F46" s="284"/>
      <c r="G46" s="284"/>
      <c r="H46" s="284"/>
      <c r="I46" s="284"/>
      <c r="J46" s="284"/>
      <c r="K46" s="284"/>
      <c r="L46" s="284"/>
      <c r="M46" s="284"/>
    </row>
    <row r="47" spans="1:13" ht="26.25" customHeight="1">
      <c r="A47" s="278" t="s">
        <v>296</v>
      </c>
      <c r="B47" s="279" t="s">
        <v>311</v>
      </c>
      <c r="C47" s="280" t="s">
        <v>312</v>
      </c>
      <c r="D47" s="293">
        <v>0</v>
      </c>
      <c r="E47" s="285"/>
      <c r="F47" s="284"/>
      <c r="G47" s="284"/>
      <c r="H47" s="284"/>
      <c r="I47" s="284"/>
      <c r="J47" s="284"/>
      <c r="K47" s="284"/>
      <c r="L47" s="284"/>
      <c r="M47" s="284"/>
    </row>
    <row r="48" spans="1:13" ht="34.5" customHeight="1">
      <c r="A48" s="278" t="s">
        <v>298</v>
      </c>
      <c r="B48" s="279" t="s">
        <v>313</v>
      </c>
      <c r="C48" s="280" t="s">
        <v>314</v>
      </c>
      <c r="D48" s="293">
        <v>0</v>
      </c>
      <c r="E48" s="304"/>
      <c r="F48" s="302"/>
      <c r="G48" s="302"/>
      <c r="H48" s="302"/>
      <c r="I48" s="284"/>
      <c r="J48" s="284"/>
      <c r="K48" s="284"/>
      <c r="L48" s="284"/>
      <c r="M48" s="284"/>
    </row>
    <row r="49" spans="1:13" ht="15" customHeight="1">
      <c r="A49" s="271" t="s">
        <v>315</v>
      </c>
      <c r="B49" s="272" t="s">
        <v>316</v>
      </c>
      <c r="C49" s="305" t="s">
        <v>317</v>
      </c>
      <c r="D49" s="306">
        <f>D50+D63+D66</f>
        <v>11235.9</v>
      </c>
      <c r="E49" s="307"/>
      <c r="F49" s="308"/>
      <c r="G49" s="309"/>
      <c r="H49" s="310"/>
      <c r="I49" s="277"/>
      <c r="J49" s="277"/>
      <c r="K49" s="277"/>
      <c r="L49" s="277"/>
      <c r="M49" s="277"/>
    </row>
    <row r="50" spans="1:13" ht="34.5" customHeight="1">
      <c r="A50" s="278" t="s">
        <v>318</v>
      </c>
      <c r="B50" s="279" t="s">
        <v>319</v>
      </c>
      <c r="C50" s="280" t="s">
        <v>320</v>
      </c>
      <c r="D50" s="311">
        <f>D51+D54</f>
        <v>11235.9</v>
      </c>
      <c r="E50" s="285"/>
      <c r="F50" s="284"/>
      <c r="G50" s="284"/>
      <c r="H50" s="284"/>
      <c r="I50" s="277"/>
      <c r="J50" s="277"/>
      <c r="K50" s="277"/>
      <c r="L50" s="277"/>
      <c r="M50" s="277"/>
    </row>
    <row r="51" spans="1:13" ht="26.25" customHeight="1">
      <c r="A51" s="278">
        <v>1.1</v>
      </c>
      <c r="B51" s="279" t="s">
        <v>383</v>
      </c>
      <c r="C51" s="280" t="s">
        <v>381</v>
      </c>
      <c r="D51" s="311">
        <f>D52</f>
        <v>6847.4</v>
      </c>
      <c r="E51" s="285"/>
      <c r="F51" s="284"/>
      <c r="G51" s="284"/>
      <c r="H51" s="284"/>
      <c r="I51" s="277"/>
      <c r="J51" s="277"/>
      <c r="K51" s="277"/>
      <c r="L51" s="277"/>
      <c r="M51" s="277"/>
    </row>
    <row r="52" spans="1:13" ht="26.25" customHeight="1">
      <c r="A52" s="278" t="s">
        <v>378</v>
      </c>
      <c r="B52" s="279" t="s">
        <v>384</v>
      </c>
      <c r="C52" s="280" t="s">
        <v>380</v>
      </c>
      <c r="D52" s="311">
        <f>D53</f>
        <v>6847.4</v>
      </c>
      <c r="E52" s="285"/>
      <c r="F52" s="284"/>
      <c r="G52" s="284"/>
      <c r="H52" s="284"/>
      <c r="I52" s="277"/>
      <c r="J52" s="277"/>
      <c r="K52" s="277"/>
      <c r="L52" s="277"/>
      <c r="M52" s="277"/>
    </row>
    <row r="53" spans="1:13" ht="38.25" customHeight="1">
      <c r="A53" s="278" t="s">
        <v>325</v>
      </c>
      <c r="B53" s="279" t="s">
        <v>382</v>
      </c>
      <c r="C53" s="280" t="s">
        <v>379</v>
      </c>
      <c r="D53" s="322">
        <v>6847.4</v>
      </c>
      <c r="E53" s="285"/>
      <c r="F53" s="284"/>
      <c r="G53" s="284"/>
      <c r="H53" s="284"/>
      <c r="I53" s="277"/>
      <c r="J53" s="277"/>
      <c r="K53" s="277"/>
      <c r="L53" s="277"/>
      <c r="M53" s="277"/>
    </row>
    <row r="54" spans="1:63" s="5" customFormat="1" ht="25.5" customHeight="1">
      <c r="A54" s="312" t="s">
        <v>372</v>
      </c>
      <c r="B54" s="313" t="s">
        <v>321</v>
      </c>
      <c r="C54" s="314" t="s">
        <v>322</v>
      </c>
      <c r="D54" s="281">
        <f>D55+D60</f>
        <v>4388.5</v>
      </c>
      <c r="E54" s="282"/>
      <c r="F54" s="283"/>
      <c r="G54" s="283"/>
      <c r="H54" s="283"/>
      <c r="I54" s="283"/>
      <c r="J54" s="283"/>
      <c r="K54" s="283"/>
      <c r="L54" s="283"/>
      <c r="M54" s="283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</row>
    <row r="55" spans="1:63" s="5" customFormat="1" ht="36.75" customHeight="1">
      <c r="A55" s="312" t="s">
        <v>373</v>
      </c>
      <c r="B55" s="313" t="s">
        <v>323</v>
      </c>
      <c r="C55" s="314" t="s">
        <v>324</v>
      </c>
      <c r="D55" s="281">
        <f>D56</f>
        <v>4388.5</v>
      </c>
      <c r="E55" s="282"/>
      <c r="F55" s="283"/>
      <c r="G55" s="283"/>
      <c r="H55" s="283"/>
      <c r="I55" s="283"/>
      <c r="J55" s="283"/>
      <c r="K55" s="283"/>
      <c r="L55" s="283"/>
      <c r="M55" s="283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</row>
    <row r="56" spans="1:63" s="5" customFormat="1" ht="45" customHeight="1">
      <c r="A56" s="312" t="s">
        <v>374</v>
      </c>
      <c r="B56" s="313" t="s">
        <v>326</v>
      </c>
      <c r="C56" s="314" t="s">
        <v>327</v>
      </c>
      <c r="D56" s="281">
        <f>SUM(D57:D59)</f>
        <v>4388.5</v>
      </c>
      <c r="E56" s="282"/>
      <c r="F56" s="283"/>
      <c r="G56" s="283"/>
      <c r="H56" s="283"/>
      <c r="I56" s="283"/>
      <c r="J56" s="283"/>
      <c r="K56" s="283"/>
      <c r="L56" s="283"/>
      <c r="M56" s="283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</row>
    <row r="57" spans="1:63" s="5" customFormat="1" ht="60" customHeight="1">
      <c r="A57" s="312" t="s">
        <v>375</v>
      </c>
      <c r="B57" s="313" t="s">
        <v>328</v>
      </c>
      <c r="C57" s="314" t="s">
        <v>329</v>
      </c>
      <c r="D57" s="293">
        <v>754.3</v>
      </c>
      <c r="E57" s="282"/>
      <c r="F57" s="283"/>
      <c r="G57" s="283"/>
      <c r="H57" s="283"/>
      <c r="I57" s="283"/>
      <c r="J57" s="283"/>
      <c r="K57" s="283"/>
      <c r="L57" s="283"/>
      <c r="M57" s="283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</row>
    <row r="58" spans="1:63" s="5" customFormat="1" ht="84.75" customHeight="1">
      <c r="A58" s="312" t="s">
        <v>376</v>
      </c>
      <c r="B58" s="313" t="s">
        <v>330</v>
      </c>
      <c r="C58" s="316" t="s">
        <v>331</v>
      </c>
      <c r="D58" s="293">
        <v>6</v>
      </c>
      <c r="E58" s="317"/>
      <c r="F58" s="318"/>
      <c r="G58" s="283"/>
      <c r="H58" s="283"/>
      <c r="I58" s="392"/>
      <c r="J58" s="283"/>
      <c r="K58" s="283"/>
      <c r="L58" s="283"/>
      <c r="M58" s="283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</row>
    <row r="59" spans="1:63" s="5" customFormat="1" ht="60.75" customHeight="1">
      <c r="A59" s="312" t="s">
        <v>377</v>
      </c>
      <c r="B59" s="313" t="s">
        <v>332</v>
      </c>
      <c r="C59" s="316" t="s">
        <v>333</v>
      </c>
      <c r="D59" s="293">
        <v>3628.2</v>
      </c>
      <c r="E59" s="317"/>
      <c r="F59" s="318"/>
      <c r="G59" s="283"/>
      <c r="H59" s="283"/>
      <c r="I59" s="392"/>
      <c r="J59" s="283"/>
      <c r="K59" s="283"/>
      <c r="L59" s="283"/>
      <c r="M59" s="283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</row>
    <row r="60" spans="1:63" s="5" customFormat="1" ht="45" customHeight="1" hidden="1">
      <c r="A60" s="312" t="s">
        <v>215</v>
      </c>
      <c r="B60" s="313" t="s">
        <v>334</v>
      </c>
      <c r="C60" s="314" t="s">
        <v>335</v>
      </c>
      <c r="D60" s="281">
        <f>D61</f>
        <v>0</v>
      </c>
      <c r="E60" s="282"/>
      <c r="F60" s="283"/>
      <c r="G60" s="283"/>
      <c r="H60" s="283"/>
      <c r="I60" s="392"/>
      <c r="J60" s="283"/>
      <c r="K60" s="283"/>
      <c r="L60" s="283"/>
      <c r="M60" s="283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</row>
    <row r="61" spans="1:63" s="5" customFormat="1" ht="48" customHeight="1" hidden="1">
      <c r="A61" s="312" t="s">
        <v>336</v>
      </c>
      <c r="B61" s="313" t="s">
        <v>337</v>
      </c>
      <c r="C61" s="314" t="s">
        <v>338</v>
      </c>
      <c r="D61" s="281">
        <f>D62</f>
        <v>0</v>
      </c>
      <c r="E61" s="282"/>
      <c r="F61" s="283"/>
      <c r="G61" s="283"/>
      <c r="H61" s="283"/>
      <c r="I61" s="392"/>
      <c r="J61" s="283"/>
      <c r="K61" s="283"/>
      <c r="L61" s="283"/>
      <c r="M61" s="283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</row>
    <row r="62" spans="1:63" s="5" customFormat="1" ht="42" customHeight="1" hidden="1">
      <c r="A62" s="312" t="s">
        <v>339</v>
      </c>
      <c r="B62" s="313" t="s">
        <v>340</v>
      </c>
      <c r="C62" s="314" t="s">
        <v>341</v>
      </c>
      <c r="D62" s="293">
        <v>0</v>
      </c>
      <c r="E62" s="282"/>
      <c r="F62" s="283"/>
      <c r="G62" s="283"/>
      <c r="H62" s="283"/>
      <c r="I62" s="392"/>
      <c r="J62" s="283"/>
      <c r="K62" s="283"/>
      <c r="L62" s="283"/>
      <c r="M62" s="283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</row>
    <row r="63" spans="1:13" ht="15" customHeight="1">
      <c r="A63" s="319">
        <v>2</v>
      </c>
      <c r="B63" s="320" t="s">
        <v>342</v>
      </c>
      <c r="C63" s="280" t="s">
        <v>343</v>
      </c>
      <c r="D63" s="281">
        <f>D64</f>
        <v>0</v>
      </c>
      <c r="E63" s="285"/>
      <c r="F63" s="284"/>
      <c r="G63" s="284"/>
      <c r="H63" s="284"/>
      <c r="I63" s="392"/>
      <c r="J63" s="284"/>
      <c r="K63" s="284"/>
      <c r="L63" s="284"/>
      <c r="M63" s="284"/>
    </row>
    <row r="64" spans="1:13" ht="39" customHeight="1">
      <c r="A64" s="312" t="s">
        <v>344</v>
      </c>
      <c r="B64" s="320" t="s">
        <v>345</v>
      </c>
      <c r="C64" s="321" t="s">
        <v>346</v>
      </c>
      <c r="D64" s="311">
        <f>D65</f>
        <v>0</v>
      </c>
      <c r="E64" s="285"/>
      <c r="F64" s="284"/>
      <c r="G64" s="284"/>
      <c r="H64" s="284"/>
      <c r="I64" s="283"/>
      <c r="J64" s="284"/>
      <c r="K64" s="284"/>
      <c r="L64" s="284"/>
      <c r="M64" s="284"/>
    </row>
    <row r="65" spans="1:13" ht="38.25" customHeight="1">
      <c r="A65" s="312" t="s">
        <v>347</v>
      </c>
      <c r="B65" s="320" t="s">
        <v>348</v>
      </c>
      <c r="C65" s="321" t="s">
        <v>346</v>
      </c>
      <c r="D65" s="322">
        <v>0</v>
      </c>
      <c r="E65" s="285"/>
      <c r="F65" s="284"/>
      <c r="G65" s="284"/>
      <c r="H65" s="284"/>
      <c r="I65" s="283"/>
      <c r="J65" s="284"/>
      <c r="K65" s="284"/>
      <c r="L65" s="284"/>
      <c r="M65" s="284"/>
    </row>
    <row r="66" spans="1:13" ht="89.25" customHeight="1">
      <c r="A66" s="319">
        <v>3</v>
      </c>
      <c r="B66" s="320" t="s">
        <v>349</v>
      </c>
      <c r="C66" s="323" t="s">
        <v>350</v>
      </c>
      <c r="D66" s="281">
        <f>D67</f>
        <v>0</v>
      </c>
      <c r="E66" s="285"/>
      <c r="F66" s="284"/>
      <c r="G66" s="284"/>
      <c r="H66" s="284"/>
      <c r="I66" s="284"/>
      <c r="J66" s="284"/>
      <c r="K66" s="284"/>
      <c r="L66" s="284"/>
      <c r="M66" s="284"/>
    </row>
    <row r="67" spans="1:13" ht="99.75" customHeight="1">
      <c r="A67" s="319" t="s">
        <v>351</v>
      </c>
      <c r="B67" s="320" t="s">
        <v>352</v>
      </c>
      <c r="C67" s="323" t="s">
        <v>353</v>
      </c>
      <c r="D67" s="293">
        <v>0</v>
      </c>
      <c r="E67" s="285"/>
      <c r="F67" s="284"/>
      <c r="G67" s="284"/>
      <c r="H67" s="284"/>
      <c r="I67" s="284"/>
      <c r="J67" s="284"/>
      <c r="K67" s="284"/>
      <c r="L67" s="284"/>
      <c r="M67" s="284"/>
    </row>
    <row r="68" spans="1:13" ht="18" customHeight="1">
      <c r="A68" s="324"/>
      <c r="B68" s="325"/>
      <c r="C68" s="326" t="s">
        <v>354</v>
      </c>
      <c r="D68" s="306">
        <f>D8+D49</f>
        <v>23100</v>
      </c>
      <c r="E68" s="327"/>
      <c r="F68" s="328"/>
      <c r="G68" s="328"/>
      <c r="H68" s="329"/>
      <c r="I68" s="330"/>
      <c r="J68" s="330"/>
      <c r="K68" s="330"/>
      <c r="L68" s="330"/>
      <c r="M68" s="330"/>
    </row>
    <row r="69" spans="1:4" ht="17.25" customHeight="1">
      <c r="A69" s="331"/>
      <c r="D69" s="332"/>
    </row>
    <row r="70" spans="1:9" ht="18" customHeight="1">
      <c r="A70" s="337"/>
      <c r="B70" s="337"/>
      <c r="C70" s="337"/>
      <c r="D70" s="337"/>
      <c r="E70" s="337"/>
      <c r="F70" s="337"/>
      <c r="G70" s="337"/>
      <c r="H70" s="337"/>
      <c r="I70" s="337"/>
    </row>
    <row r="71" spans="1:7" ht="15.75" hidden="1">
      <c r="A71" s="389" t="s">
        <v>118</v>
      </c>
      <c r="B71" s="389"/>
      <c r="C71" s="389"/>
      <c r="D71" s="389"/>
      <c r="E71" s="389"/>
      <c r="F71" s="389"/>
      <c r="G71" s="389"/>
    </row>
    <row r="72" spans="1:7" ht="15.75">
      <c r="A72" s="389"/>
      <c r="B72" s="389"/>
      <c r="C72" s="389"/>
      <c r="D72" s="389"/>
      <c r="E72" s="389"/>
      <c r="F72" s="389"/>
      <c r="G72" s="389"/>
    </row>
    <row r="73" spans="1:13" ht="12.75" customHeight="1">
      <c r="A73" s="331"/>
      <c r="B73" s="333"/>
      <c r="C73" s="334"/>
      <c r="D73" s="334"/>
      <c r="E73" s="334"/>
      <c r="F73" s="334"/>
      <c r="G73" s="334"/>
      <c r="H73" s="288"/>
      <c r="I73" s="288"/>
      <c r="J73" s="288"/>
      <c r="K73" s="288"/>
      <c r="L73" s="288"/>
      <c r="M73" s="288"/>
    </row>
    <row r="74" spans="1:13" ht="12.75">
      <c r="A74" s="331"/>
      <c r="B74" s="333"/>
      <c r="C74" s="334"/>
      <c r="D74" s="334"/>
      <c r="E74" s="334"/>
      <c r="F74" s="334"/>
      <c r="G74" s="334"/>
      <c r="H74" s="288"/>
      <c r="I74" s="288"/>
      <c r="J74" s="288"/>
      <c r="K74" s="288"/>
      <c r="L74" s="288"/>
      <c r="M74" s="288"/>
    </row>
    <row r="75" spans="1:63" ht="12.75" customHeight="1">
      <c r="A75" s="331"/>
      <c r="B75" s="334"/>
      <c r="C75" s="334"/>
      <c r="D75" s="334"/>
      <c r="E75" s="288"/>
      <c r="F75" s="288"/>
      <c r="G75" s="288"/>
      <c r="H75" s="288"/>
      <c r="I75" s="288"/>
      <c r="J75" s="288"/>
      <c r="K75" s="266"/>
      <c r="L75" s="266"/>
      <c r="M75" s="266"/>
      <c r="BI75"/>
      <c r="BJ75"/>
      <c r="BK75"/>
    </row>
    <row r="76" spans="1:13" ht="12.75">
      <c r="A76" s="331"/>
      <c r="B76" s="333"/>
      <c r="C76" s="334"/>
      <c r="D76" s="334"/>
      <c r="E76" s="334"/>
      <c r="F76" s="334"/>
      <c r="G76" s="334"/>
      <c r="H76" s="288"/>
      <c r="I76" s="288"/>
      <c r="J76" s="288"/>
      <c r="K76" s="288"/>
      <c r="L76" s="288"/>
      <c r="M76" s="288"/>
    </row>
    <row r="77" spans="1:13" ht="12.75">
      <c r="A77" s="331"/>
      <c r="B77" s="333"/>
      <c r="C77" s="334"/>
      <c r="D77" s="334"/>
      <c r="E77" s="334"/>
      <c r="F77" s="334"/>
      <c r="G77" s="334"/>
      <c r="H77" s="288"/>
      <c r="I77" s="288"/>
      <c r="J77" s="288"/>
      <c r="K77" s="288"/>
      <c r="L77" s="288"/>
      <c r="M77" s="288"/>
    </row>
    <row r="78" spans="1:13" ht="12.75">
      <c r="A78" s="331"/>
      <c r="B78" s="333"/>
      <c r="C78" s="334"/>
      <c r="D78" s="334"/>
      <c r="E78" s="334"/>
      <c r="F78" s="334"/>
      <c r="G78" s="334"/>
      <c r="H78" s="288"/>
      <c r="I78" s="288"/>
      <c r="J78" s="288"/>
      <c r="K78" s="288"/>
      <c r="L78" s="288"/>
      <c r="M78" s="288"/>
    </row>
    <row r="79" spans="1:13" ht="12.75">
      <c r="A79" s="331"/>
      <c r="B79" s="333"/>
      <c r="C79" s="334"/>
      <c r="D79" s="334"/>
      <c r="E79" s="334"/>
      <c r="F79" s="334"/>
      <c r="G79" s="334"/>
      <c r="H79" s="288"/>
      <c r="I79" s="288"/>
      <c r="J79" s="288"/>
      <c r="K79" s="288"/>
      <c r="L79" s="288"/>
      <c r="M79" s="288"/>
    </row>
    <row r="80" spans="1:13" ht="12.75">
      <c r="A80" s="331"/>
      <c r="B80" s="333"/>
      <c r="C80" s="334"/>
      <c r="D80" s="334"/>
      <c r="E80" s="334"/>
      <c r="F80" s="334"/>
      <c r="G80" s="334"/>
      <c r="H80" s="288"/>
      <c r="I80" s="288"/>
      <c r="J80" s="288"/>
      <c r="K80" s="288"/>
      <c r="L80" s="288"/>
      <c r="M80" s="288"/>
    </row>
    <row r="81" spans="1:13" ht="12.75">
      <c r="A81" s="331"/>
      <c r="B81" s="333"/>
      <c r="C81" s="334"/>
      <c r="D81" s="334"/>
      <c r="E81" s="334"/>
      <c r="F81" s="334"/>
      <c r="G81" s="334"/>
      <c r="H81" s="288"/>
      <c r="I81" s="288"/>
      <c r="J81" s="288"/>
      <c r="K81" s="288"/>
      <c r="L81" s="288"/>
      <c r="M81" s="288"/>
    </row>
    <row r="82" spans="1:13" ht="12.75">
      <c r="A82" s="331"/>
      <c r="B82" s="333"/>
      <c r="C82" s="334"/>
      <c r="D82" s="334"/>
      <c r="E82" s="334"/>
      <c r="F82" s="334"/>
      <c r="G82" s="334"/>
      <c r="H82" s="288"/>
      <c r="I82" s="288"/>
      <c r="J82" s="288"/>
      <c r="K82" s="288"/>
      <c r="L82" s="288"/>
      <c r="M82" s="288"/>
    </row>
    <row r="83" spans="1:13" ht="12.75">
      <c r="A83" s="331"/>
      <c r="B83" s="333"/>
      <c r="C83" s="334"/>
      <c r="D83" s="334"/>
      <c r="E83" s="334"/>
      <c r="F83" s="334"/>
      <c r="G83" s="334"/>
      <c r="H83" s="288"/>
      <c r="I83" s="288"/>
      <c r="J83" s="288"/>
      <c r="K83" s="288"/>
      <c r="L83" s="288"/>
      <c r="M83" s="288"/>
    </row>
    <row r="84" spans="1:13" ht="12.75">
      <c r="A84" s="331"/>
      <c r="B84" s="333"/>
      <c r="C84" s="334"/>
      <c r="D84" s="334"/>
      <c r="E84" s="334"/>
      <c r="F84" s="334"/>
      <c r="G84" s="334"/>
      <c r="H84" s="288"/>
      <c r="I84" s="288"/>
      <c r="J84" s="288"/>
      <c r="K84" s="288"/>
      <c r="L84" s="288"/>
      <c r="M84" s="288"/>
    </row>
    <row r="85" spans="1:13" ht="12.75">
      <c r="A85" s="331"/>
      <c r="B85" s="333"/>
      <c r="C85" s="334"/>
      <c r="D85" s="334"/>
      <c r="E85" s="334"/>
      <c r="F85" s="334"/>
      <c r="G85" s="334"/>
      <c r="H85" s="288"/>
      <c r="I85" s="288"/>
      <c r="J85" s="288"/>
      <c r="K85" s="288"/>
      <c r="L85" s="288"/>
      <c r="M85" s="288"/>
    </row>
    <row r="86" spans="1:13" ht="12.75">
      <c r="A86" s="331"/>
      <c r="B86" s="333"/>
      <c r="C86" s="334"/>
      <c r="D86" s="334"/>
      <c r="E86" s="334"/>
      <c r="F86" s="334"/>
      <c r="G86" s="334"/>
      <c r="H86" s="288"/>
      <c r="I86" s="288"/>
      <c r="J86" s="288"/>
      <c r="K86" s="288"/>
      <c r="L86" s="288"/>
      <c r="M86" s="288"/>
    </row>
    <row r="87" spans="1:13" ht="12.75">
      <c r="A87" s="331"/>
      <c r="B87" s="333"/>
      <c r="C87" s="334"/>
      <c r="D87" s="334"/>
      <c r="E87" s="334"/>
      <c r="F87" s="334"/>
      <c r="G87" s="334"/>
      <c r="H87" s="288"/>
      <c r="I87" s="288"/>
      <c r="J87" s="288"/>
      <c r="K87" s="288"/>
      <c r="L87" s="288"/>
      <c r="M87" s="288"/>
    </row>
    <row r="88" spans="1:13" ht="12.75">
      <c r="A88" s="331"/>
      <c r="B88" s="333"/>
      <c r="C88" s="334"/>
      <c r="D88" s="334"/>
      <c r="E88" s="334"/>
      <c r="F88" s="334"/>
      <c r="G88" s="334"/>
      <c r="H88" s="288"/>
      <c r="I88" s="288"/>
      <c r="J88" s="288"/>
      <c r="K88" s="288"/>
      <c r="L88" s="288"/>
      <c r="M88" s="288"/>
    </row>
    <row r="89" spans="1:13" ht="12.75">
      <c r="A89" s="331"/>
      <c r="B89" s="333"/>
      <c r="C89" s="334"/>
      <c r="D89" s="334"/>
      <c r="E89" s="334"/>
      <c r="F89" s="334"/>
      <c r="G89" s="334"/>
      <c r="H89" s="288"/>
      <c r="I89" s="288"/>
      <c r="J89" s="288"/>
      <c r="K89" s="288"/>
      <c r="L89" s="288"/>
      <c r="M89" s="288"/>
    </row>
    <row r="90" spans="1:13" ht="12.75">
      <c r="A90" s="331"/>
      <c r="B90" s="333"/>
      <c r="C90" s="334"/>
      <c r="D90" s="334"/>
      <c r="E90" s="334"/>
      <c r="F90" s="334"/>
      <c r="G90" s="334"/>
      <c r="H90" s="288"/>
      <c r="I90" s="288"/>
      <c r="J90" s="288"/>
      <c r="K90" s="288"/>
      <c r="L90" s="288"/>
      <c r="M90" s="288"/>
    </row>
    <row r="91" spans="1:13" ht="12.75">
      <c r="A91" s="331"/>
      <c r="B91" s="333"/>
      <c r="C91" s="334"/>
      <c r="D91" s="334"/>
      <c r="E91" s="334"/>
      <c r="F91" s="334"/>
      <c r="G91" s="334"/>
      <c r="H91" s="288"/>
      <c r="I91" s="288"/>
      <c r="J91" s="288"/>
      <c r="K91" s="288"/>
      <c r="L91" s="288"/>
      <c r="M91" s="288"/>
    </row>
    <row r="92" spans="1:13" ht="12.75">
      <c r="A92" s="331"/>
      <c r="B92" s="333"/>
      <c r="C92" s="334"/>
      <c r="D92" s="334"/>
      <c r="E92" s="334"/>
      <c r="F92" s="334"/>
      <c r="G92" s="334"/>
      <c r="H92" s="288"/>
      <c r="I92" s="288"/>
      <c r="J92" s="288"/>
      <c r="K92" s="288"/>
      <c r="L92" s="288"/>
      <c r="M92" s="288"/>
    </row>
    <row r="93" spans="1:13" ht="12.75">
      <c r="A93" s="331"/>
      <c r="B93" s="333"/>
      <c r="C93" s="334"/>
      <c r="D93" s="334"/>
      <c r="E93" s="334"/>
      <c r="F93" s="334"/>
      <c r="G93" s="334"/>
      <c r="H93" s="288"/>
      <c r="I93" s="288"/>
      <c r="J93" s="288"/>
      <c r="K93" s="288"/>
      <c r="L93" s="288"/>
      <c r="M93" s="288"/>
    </row>
    <row r="94" spans="1:13" ht="12.75">
      <c r="A94" s="331"/>
      <c r="B94" s="333"/>
      <c r="C94" s="334"/>
      <c r="D94" s="334"/>
      <c r="E94" s="334"/>
      <c r="F94" s="334"/>
      <c r="G94" s="334"/>
      <c r="H94" s="288"/>
      <c r="I94" s="288"/>
      <c r="J94" s="288"/>
      <c r="K94" s="288"/>
      <c r="L94" s="288"/>
      <c r="M94" s="288"/>
    </row>
    <row r="95" spans="1:13" ht="12.75">
      <c r="A95" s="331"/>
      <c r="B95" s="333"/>
      <c r="C95" s="334"/>
      <c r="D95" s="334"/>
      <c r="E95" s="334"/>
      <c r="F95" s="334"/>
      <c r="G95" s="334"/>
      <c r="H95" s="288"/>
      <c r="I95" s="288"/>
      <c r="J95" s="288"/>
      <c r="K95" s="288"/>
      <c r="L95" s="288"/>
      <c r="M95" s="288"/>
    </row>
    <row r="96" spans="1:13" ht="12.75">
      <c r="A96" s="331"/>
      <c r="B96" s="333"/>
      <c r="C96" s="334"/>
      <c r="D96" s="334"/>
      <c r="E96" s="334"/>
      <c r="F96" s="334"/>
      <c r="G96" s="334"/>
      <c r="H96" s="288"/>
      <c r="I96" s="288"/>
      <c r="J96" s="288"/>
      <c r="K96" s="288"/>
      <c r="L96" s="288"/>
      <c r="M96" s="288"/>
    </row>
    <row r="97" spans="1:13" ht="12.75">
      <c r="A97" s="331"/>
      <c r="B97" s="333"/>
      <c r="C97" s="334"/>
      <c r="D97" s="334"/>
      <c r="E97" s="334"/>
      <c r="F97" s="334"/>
      <c r="G97" s="334"/>
      <c r="H97" s="288"/>
      <c r="I97" s="288"/>
      <c r="J97" s="288"/>
      <c r="K97" s="288"/>
      <c r="L97" s="288"/>
      <c r="M97" s="288"/>
    </row>
    <row r="98" spans="1:13" ht="12.75">
      <c r="A98" s="331"/>
      <c r="B98" s="333"/>
      <c r="C98" s="334"/>
      <c r="D98" s="334"/>
      <c r="E98" s="334"/>
      <c r="F98" s="334"/>
      <c r="G98" s="334"/>
      <c r="H98" s="288"/>
      <c r="I98" s="288"/>
      <c r="J98" s="288"/>
      <c r="K98" s="288"/>
      <c r="L98" s="288"/>
      <c r="M98" s="288"/>
    </row>
    <row r="99" spans="1:13" ht="12.75">
      <c r="A99" s="331"/>
      <c r="B99" s="333"/>
      <c r="C99" s="334"/>
      <c r="D99" s="334"/>
      <c r="E99" s="334"/>
      <c r="F99" s="334"/>
      <c r="G99" s="334"/>
      <c r="H99" s="288"/>
      <c r="I99" s="288"/>
      <c r="J99" s="288"/>
      <c r="K99" s="288"/>
      <c r="L99" s="288"/>
      <c r="M99" s="288"/>
    </row>
    <row r="100" spans="1:13" ht="12.75">
      <c r="A100" s="331"/>
      <c r="B100" s="333"/>
      <c r="C100" s="334"/>
      <c r="D100" s="334"/>
      <c r="E100" s="334"/>
      <c r="F100" s="334"/>
      <c r="G100" s="334"/>
      <c r="H100" s="288"/>
      <c r="I100" s="288"/>
      <c r="J100" s="288"/>
      <c r="K100" s="288"/>
      <c r="L100" s="288"/>
      <c r="M100" s="288"/>
    </row>
    <row r="101" spans="1:13" ht="12.75">
      <c r="A101" s="331"/>
      <c r="B101" s="333"/>
      <c r="C101" s="334"/>
      <c r="D101" s="334"/>
      <c r="E101" s="334"/>
      <c r="F101" s="334"/>
      <c r="G101" s="334"/>
      <c r="H101" s="288"/>
      <c r="I101" s="288"/>
      <c r="J101" s="288"/>
      <c r="K101" s="288"/>
      <c r="L101" s="288"/>
      <c r="M101" s="288"/>
    </row>
    <row r="102" spans="1:13" ht="12.75">
      <c r="A102" s="331"/>
      <c r="B102" s="333"/>
      <c r="C102" s="334"/>
      <c r="D102" s="334"/>
      <c r="E102" s="334"/>
      <c r="F102" s="334"/>
      <c r="G102" s="334"/>
      <c r="H102" s="288"/>
      <c r="I102" s="288"/>
      <c r="J102" s="288"/>
      <c r="K102" s="288"/>
      <c r="L102" s="288"/>
      <c r="M102" s="288"/>
    </row>
    <row r="103" spans="1:13" ht="12.75">
      <c r="A103" s="331"/>
      <c r="B103" s="333"/>
      <c r="C103" s="334"/>
      <c r="D103" s="334"/>
      <c r="E103" s="334"/>
      <c r="F103" s="334"/>
      <c r="G103" s="334"/>
      <c r="H103" s="288"/>
      <c r="I103" s="288"/>
      <c r="J103" s="288"/>
      <c r="K103" s="288"/>
      <c r="L103" s="288"/>
      <c r="M103" s="288"/>
    </row>
    <row r="104" spans="1:13" ht="12.75">
      <c r="A104" s="331"/>
      <c r="B104" s="333"/>
      <c r="C104" s="334"/>
      <c r="D104" s="334"/>
      <c r="E104" s="334"/>
      <c r="F104" s="334"/>
      <c r="G104" s="334"/>
      <c r="H104" s="288"/>
      <c r="I104" s="288"/>
      <c r="J104" s="288"/>
      <c r="K104" s="288"/>
      <c r="L104" s="288"/>
      <c r="M104" s="288"/>
    </row>
    <row r="105" spans="1:13" ht="12.75">
      <c r="A105" s="331"/>
      <c r="B105" s="333"/>
      <c r="C105" s="334"/>
      <c r="D105" s="334"/>
      <c r="E105" s="334"/>
      <c r="F105" s="334"/>
      <c r="G105" s="334"/>
      <c r="H105" s="288"/>
      <c r="I105" s="288"/>
      <c r="J105" s="288"/>
      <c r="K105" s="288"/>
      <c r="L105" s="288"/>
      <c r="M105" s="288"/>
    </row>
    <row r="106" spans="1:13" ht="12.75">
      <c r="A106" s="331"/>
      <c r="B106" s="333"/>
      <c r="C106" s="334"/>
      <c r="D106" s="334"/>
      <c r="E106" s="334"/>
      <c r="F106" s="334"/>
      <c r="G106" s="334"/>
      <c r="H106" s="288"/>
      <c r="I106" s="288"/>
      <c r="J106" s="288"/>
      <c r="K106" s="288"/>
      <c r="L106" s="288"/>
      <c r="M106" s="288"/>
    </row>
    <row r="107" spans="1:13" ht="12.75">
      <c r="A107" s="331"/>
      <c r="B107" s="333"/>
      <c r="C107" s="334"/>
      <c r="D107" s="334"/>
      <c r="E107" s="334"/>
      <c r="F107" s="334"/>
      <c r="G107" s="334"/>
      <c r="H107" s="288"/>
      <c r="I107" s="288"/>
      <c r="J107" s="288"/>
      <c r="K107" s="288"/>
      <c r="L107" s="288"/>
      <c r="M107" s="288"/>
    </row>
    <row r="108" spans="1:13" ht="12.75">
      <c r="A108" s="331"/>
      <c r="B108" s="333"/>
      <c r="C108" s="334"/>
      <c r="D108" s="334"/>
      <c r="E108" s="334"/>
      <c r="F108" s="334"/>
      <c r="G108" s="334"/>
      <c r="H108" s="288"/>
      <c r="I108" s="288"/>
      <c r="J108" s="288"/>
      <c r="K108" s="288"/>
      <c r="L108" s="288"/>
      <c r="M108" s="288"/>
    </row>
    <row r="109" spans="1:13" ht="12.75">
      <c r="A109" s="331"/>
      <c r="B109" s="333"/>
      <c r="C109" s="334"/>
      <c r="D109" s="334"/>
      <c r="E109" s="334"/>
      <c r="F109" s="334"/>
      <c r="G109" s="334"/>
      <c r="H109" s="288"/>
      <c r="I109" s="288"/>
      <c r="J109" s="288"/>
      <c r="K109" s="288"/>
      <c r="L109" s="288"/>
      <c r="M109" s="288"/>
    </row>
    <row r="110" spans="1:13" ht="12.75">
      <c r="A110" s="331"/>
      <c r="B110" s="333"/>
      <c r="C110" s="334"/>
      <c r="D110" s="334"/>
      <c r="E110" s="334"/>
      <c r="F110" s="334"/>
      <c r="G110" s="334"/>
      <c r="H110" s="288"/>
      <c r="I110" s="288"/>
      <c r="J110" s="288"/>
      <c r="K110" s="288"/>
      <c r="L110" s="288"/>
      <c r="M110" s="288"/>
    </row>
    <row r="111" spans="1:13" ht="12.75">
      <c r="A111" s="331"/>
      <c r="B111" s="333"/>
      <c r="C111" s="334"/>
      <c r="D111" s="334"/>
      <c r="E111" s="334"/>
      <c r="F111" s="334"/>
      <c r="G111" s="334"/>
      <c r="H111" s="288"/>
      <c r="I111" s="288"/>
      <c r="J111" s="288"/>
      <c r="K111" s="288"/>
      <c r="L111" s="288"/>
      <c r="M111" s="288"/>
    </row>
    <row r="112" spans="1:13" ht="12.75">
      <c r="A112" s="331"/>
      <c r="B112" s="333"/>
      <c r="C112" s="334"/>
      <c r="D112" s="334"/>
      <c r="E112" s="334"/>
      <c r="F112" s="334"/>
      <c r="G112" s="334"/>
      <c r="H112" s="288"/>
      <c r="I112" s="288"/>
      <c r="J112" s="288"/>
      <c r="K112" s="288"/>
      <c r="L112" s="288"/>
      <c r="M112" s="288"/>
    </row>
    <row r="113" spans="1:13" ht="12.75">
      <c r="A113" s="331"/>
      <c r="B113" s="333"/>
      <c r="C113" s="334"/>
      <c r="D113" s="334"/>
      <c r="E113" s="334"/>
      <c r="F113" s="334"/>
      <c r="G113" s="334"/>
      <c r="H113" s="288"/>
      <c r="I113" s="288"/>
      <c r="J113" s="288"/>
      <c r="K113" s="288"/>
      <c r="L113" s="288"/>
      <c r="M113" s="288"/>
    </row>
    <row r="114" spans="1:13" ht="12.75">
      <c r="A114" s="331"/>
      <c r="B114" s="333"/>
      <c r="C114" s="334"/>
      <c r="D114" s="334"/>
      <c r="E114" s="334"/>
      <c r="F114" s="334"/>
      <c r="G114" s="334"/>
      <c r="H114" s="288"/>
      <c r="I114" s="288"/>
      <c r="J114" s="288"/>
      <c r="K114" s="288"/>
      <c r="L114" s="288"/>
      <c r="M114" s="288"/>
    </row>
    <row r="115" spans="1:13" ht="12.75">
      <c r="A115" s="331"/>
      <c r="B115" s="333"/>
      <c r="C115" s="334"/>
      <c r="D115" s="334"/>
      <c r="E115" s="334"/>
      <c r="F115" s="334"/>
      <c r="G115" s="334"/>
      <c r="H115" s="288"/>
      <c r="I115" s="288"/>
      <c r="J115" s="288"/>
      <c r="K115" s="288"/>
      <c r="L115" s="288"/>
      <c r="M115" s="288"/>
    </row>
    <row r="116" spans="1:13" ht="12.75">
      <c r="A116" s="331"/>
      <c r="B116" s="333"/>
      <c r="C116" s="334"/>
      <c r="D116" s="334"/>
      <c r="E116" s="334"/>
      <c r="F116" s="334"/>
      <c r="G116" s="334"/>
      <c r="H116" s="288"/>
      <c r="I116" s="288"/>
      <c r="J116" s="288"/>
      <c r="K116" s="288"/>
      <c r="L116" s="288"/>
      <c r="M116" s="288"/>
    </row>
    <row r="117" spans="1:13" ht="12.75">
      <c r="A117" s="331"/>
      <c r="B117" s="333"/>
      <c r="C117" s="334"/>
      <c r="D117" s="334"/>
      <c r="E117" s="334"/>
      <c r="F117" s="334"/>
      <c r="G117" s="334"/>
      <c r="H117" s="288"/>
      <c r="I117" s="288"/>
      <c r="J117" s="288"/>
      <c r="K117" s="288"/>
      <c r="L117" s="288"/>
      <c r="M117" s="288"/>
    </row>
    <row r="118" spans="1:13" ht="12.75">
      <c r="A118" s="331"/>
      <c r="B118" s="333"/>
      <c r="C118" s="334"/>
      <c r="D118" s="334"/>
      <c r="E118" s="334"/>
      <c r="F118" s="334"/>
      <c r="G118" s="334"/>
      <c r="H118" s="288"/>
      <c r="I118" s="288"/>
      <c r="J118" s="288"/>
      <c r="K118" s="288"/>
      <c r="L118" s="288"/>
      <c r="M118" s="288"/>
    </row>
    <row r="119" spans="1:13" ht="12.75">
      <c r="A119" s="331"/>
      <c r="B119" s="333"/>
      <c r="C119" s="334"/>
      <c r="D119" s="334"/>
      <c r="E119" s="334"/>
      <c r="F119" s="334"/>
      <c r="G119" s="334"/>
      <c r="H119" s="288"/>
      <c r="I119" s="288"/>
      <c r="J119" s="288"/>
      <c r="K119" s="288"/>
      <c r="L119" s="288"/>
      <c r="M119" s="288"/>
    </row>
    <row r="120" spans="1:13" ht="12.75">
      <c r="A120" s="331"/>
      <c r="B120" s="333"/>
      <c r="C120" s="334"/>
      <c r="D120" s="334"/>
      <c r="E120" s="334"/>
      <c r="F120" s="334"/>
      <c r="G120" s="334"/>
      <c r="H120" s="288"/>
      <c r="I120" s="288"/>
      <c r="J120" s="288"/>
      <c r="K120" s="288"/>
      <c r="L120" s="288"/>
      <c r="M120" s="288"/>
    </row>
    <row r="121" spans="1:13" ht="12.75">
      <c r="A121" s="331"/>
      <c r="B121" s="333"/>
      <c r="C121" s="334"/>
      <c r="D121" s="334"/>
      <c r="E121" s="334"/>
      <c r="F121" s="334"/>
      <c r="G121" s="334"/>
      <c r="H121" s="288"/>
      <c r="I121" s="288"/>
      <c r="J121" s="288"/>
      <c r="K121" s="288"/>
      <c r="L121" s="288"/>
      <c r="M121" s="288"/>
    </row>
    <row r="122" spans="1:13" ht="12.75">
      <c r="A122" s="331"/>
      <c r="B122" s="333"/>
      <c r="C122" s="334"/>
      <c r="D122" s="334"/>
      <c r="E122" s="334"/>
      <c r="F122" s="334"/>
      <c r="G122" s="334"/>
      <c r="H122" s="288"/>
      <c r="I122" s="288"/>
      <c r="J122" s="288"/>
      <c r="K122" s="288"/>
      <c r="L122" s="288"/>
      <c r="M122" s="288"/>
    </row>
    <row r="123" spans="1:13" ht="12.75">
      <c r="A123" s="331"/>
      <c r="B123" s="333"/>
      <c r="C123" s="334"/>
      <c r="D123" s="334"/>
      <c r="E123" s="334"/>
      <c r="F123" s="334"/>
      <c r="G123" s="334"/>
      <c r="H123" s="288"/>
      <c r="I123" s="288"/>
      <c r="J123" s="288"/>
      <c r="K123" s="288"/>
      <c r="L123" s="288"/>
      <c r="M123" s="288"/>
    </row>
    <row r="124" spans="1:13" ht="12.75">
      <c r="A124" s="331"/>
      <c r="B124" s="333"/>
      <c r="C124" s="334"/>
      <c r="D124" s="334"/>
      <c r="E124" s="334"/>
      <c r="F124" s="334"/>
      <c r="G124" s="334"/>
      <c r="H124" s="288"/>
      <c r="I124" s="288"/>
      <c r="J124" s="288"/>
      <c r="K124" s="288"/>
      <c r="L124" s="288"/>
      <c r="M124" s="288"/>
    </row>
    <row r="125" spans="1:13" ht="12.75">
      <c r="A125" s="331"/>
      <c r="B125" s="333"/>
      <c r="C125" s="334"/>
      <c r="D125" s="334"/>
      <c r="E125" s="334"/>
      <c r="F125" s="334"/>
      <c r="G125" s="334"/>
      <c r="H125" s="288"/>
      <c r="I125" s="288"/>
      <c r="J125" s="288"/>
      <c r="K125" s="288"/>
      <c r="L125" s="288"/>
      <c r="M125" s="288"/>
    </row>
    <row r="126" spans="1:13" ht="12.75">
      <c r="A126" s="331"/>
      <c r="B126" s="333"/>
      <c r="C126" s="334"/>
      <c r="D126" s="334"/>
      <c r="E126" s="334"/>
      <c r="F126" s="334"/>
      <c r="G126" s="334"/>
      <c r="H126" s="288"/>
      <c r="I126" s="288"/>
      <c r="J126" s="288"/>
      <c r="K126" s="288"/>
      <c r="L126" s="288"/>
      <c r="M126" s="288"/>
    </row>
    <row r="127" spans="1:13" ht="12.75">
      <c r="A127" s="331"/>
      <c r="B127" s="333"/>
      <c r="C127" s="334"/>
      <c r="D127" s="334"/>
      <c r="E127" s="334"/>
      <c r="F127" s="334"/>
      <c r="G127" s="334"/>
      <c r="H127" s="288"/>
      <c r="I127" s="288"/>
      <c r="J127" s="288"/>
      <c r="K127" s="288"/>
      <c r="L127" s="288"/>
      <c r="M127" s="288"/>
    </row>
    <row r="128" spans="1:13" ht="12.75">
      <c r="A128" s="331"/>
      <c r="B128" s="333"/>
      <c r="C128" s="334"/>
      <c r="D128" s="334"/>
      <c r="E128" s="334"/>
      <c r="F128" s="334"/>
      <c r="G128" s="334"/>
      <c r="H128" s="288"/>
      <c r="I128" s="288"/>
      <c r="J128" s="288"/>
      <c r="K128" s="288"/>
      <c r="L128" s="288"/>
      <c r="M128" s="288"/>
    </row>
    <row r="129" spans="1:13" ht="12.75">
      <c r="A129" s="331"/>
      <c r="B129" s="333"/>
      <c r="C129" s="334"/>
      <c r="D129" s="334"/>
      <c r="E129" s="334"/>
      <c r="F129" s="334"/>
      <c r="G129" s="334"/>
      <c r="H129" s="288"/>
      <c r="I129" s="288"/>
      <c r="J129" s="288"/>
      <c r="K129" s="288"/>
      <c r="L129" s="288"/>
      <c r="M129" s="288"/>
    </row>
    <row r="130" spans="1:13" ht="12.75">
      <c r="A130" s="331"/>
      <c r="B130" s="333"/>
      <c r="C130" s="334"/>
      <c r="D130" s="334"/>
      <c r="E130" s="334"/>
      <c r="F130" s="334"/>
      <c r="G130" s="334"/>
      <c r="H130" s="288"/>
      <c r="I130" s="288"/>
      <c r="J130" s="288"/>
      <c r="K130" s="288"/>
      <c r="L130" s="288"/>
      <c r="M130" s="288"/>
    </row>
    <row r="131" spans="1:13" ht="12.75">
      <c r="A131" s="331"/>
      <c r="B131" s="333"/>
      <c r="C131" s="334"/>
      <c r="D131" s="334"/>
      <c r="E131" s="334"/>
      <c r="F131" s="334"/>
      <c r="G131" s="334"/>
      <c r="H131" s="288"/>
      <c r="I131" s="288"/>
      <c r="J131" s="288"/>
      <c r="K131" s="288"/>
      <c r="L131" s="288"/>
      <c r="M131" s="288"/>
    </row>
    <row r="132" spans="1:13" ht="12.75">
      <c r="A132" s="331"/>
      <c r="B132" s="333"/>
      <c r="C132" s="334"/>
      <c r="D132" s="334"/>
      <c r="E132" s="334"/>
      <c r="F132" s="334"/>
      <c r="G132" s="334"/>
      <c r="H132" s="288"/>
      <c r="I132" s="288"/>
      <c r="J132" s="288"/>
      <c r="K132" s="288"/>
      <c r="L132" s="288"/>
      <c r="M132" s="288"/>
    </row>
    <row r="133" spans="1:13" ht="12.75">
      <c r="A133" s="331"/>
      <c r="B133" s="333"/>
      <c r="C133" s="334"/>
      <c r="D133" s="334"/>
      <c r="E133" s="334"/>
      <c r="F133" s="334"/>
      <c r="G133" s="334"/>
      <c r="H133" s="288"/>
      <c r="I133" s="288"/>
      <c r="J133" s="288"/>
      <c r="K133" s="288"/>
      <c r="L133" s="288"/>
      <c r="M133" s="288"/>
    </row>
    <row r="134" spans="1:13" ht="12.75">
      <c r="A134" s="331"/>
      <c r="B134" s="333"/>
      <c r="C134" s="334"/>
      <c r="D134" s="334"/>
      <c r="E134" s="334"/>
      <c r="F134" s="334"/>
      <c r="G134" s="334"/>
      <c r="H134" s="288"/>
      <c r="I134" s="288"/>
      <c r="J134" s="288"/>
      <c r="K134" s="288"/>
      <c r="L134" s="288"/>
      <c r="M134" s="288"/>
    </row>
    <row r="135" spans="1:13" ht="12.75">
      <c r="A135" s="331"/>
      <c r="B135" s="333"/>
      <c r="C135" s="334"/>
      <c r="D135" s="334"/>
      <c r="E135" s="334"/>
      <c r="F135" s="334"/>
      <c r="G135" s="334"/>
      <c r="H135" s="288"/>
      <c r="I135" s="288"/>
      <c r="J135" s="288"/>
      <c r="K135" s="288"/>
      <c r="L135" s="288"/>
      <c r="M135" s="288"/>
    </row>
    <row r="136" spans="1:13" ht="12.75">
      <c r="A136" s="331"/>
      <c r="B136" s="333"/>
      <c r="C136" s="334"/>
      <c r="D136" s="334"/>
      <c r="E136" s="334"/>
      <c r="F136" s="334"/>
      <c r="G136" s="334"/>
      <c r="H136" s="288"/>
      <c r="I136" s="288"/>
      <c r="J136" s="288"/>
      <c r="K136" s="288"/>
      <c r="L136" s="288"/>
      <c r="M136" s="288"/>
    </row>
    <row r="137" spans="1:13" ht="12.75">
      <c r="A137" s="331"/>
      <c r="B137" s="333"/>
      <c r="C137" s="334"/>
      <c r="D137" s="334"/>
      <c r="E137" s="334"/>
      <c r="F137" s="334"/>
      <c r="G137" s="334"/>
      <c r="H137" s="288"/>
      <c r="I137" s="288"/>
      <c r="J137" s="288"/>
      <c r="K137" s="288"/>
      <c r="L137" s="288"/>
      <c r="M137" s="288"/>
    </row>
    <row r="138" spans="1:13" ht="12.75">
      <c r="A138" s="331"/>
      <c r="B138" s="333"/>
      <c r="C138" s="334"/>
      <c r="D138" s="334"/>
      <c r="E138" s="334"/>
      <c r="F138" s="334"/>
      <c r="G138" s="334"/>
      <c r="H138" s="288"/>
      <c r="I138" s="288"/>
      <c r="J138" s="288"/>
      <c r="K138" s="288"/>
      <c r="L138" s="288"/>
      <c r="M138" s="288"/>
    </row>
    <row r="139" spans="1:13" ht="12.75">
      <c r="A139" s="331"/>
      <c r="B139" s="333"/>
      <c r="C139" s="334"/>
      <c r="D139" s="334"/>
      <c r="E139" s="334"/>
      <c r="F139" s="334"/>
      <c r="G139" s="334"/>
      <c r="H139" s="288"/>
      <c r="I139" s="288"/>
      <c r="J139" s="288"/>
      <c r="K139" s="288"/>
      <c r="L139" s="288"/>
      <c r="M139" s="288"/>
    </row>
    <row r="140" spans="1:13" ht="12.75">
      <c r="A140" s="331"/>
      <c r="B140" s="333"/>
      <c r="C140" s="334"/>
      <c r="D140" s="334"/>
      <c r="E140" s="334"/>
      <c r="F140" s="334"/>
      <c r="G140" s="334"/>
      <c r="H140" s="288"/>
      <c r="I140" s="288"/>
      <c r="J140" s="288"/>
      <c r="K140" s="288"/>
      <c r="L140" s="288"/>
      <c r="M140" s="288"/>
    </row>
    <row r="141" spans="1:13" ht="12.75">
      <c r="A141" s="331"/>
      <c r="B141" s="333"/>
      <c r="C141" s="334"/>
      <c r="D141" s="334"/>
      <c r="E141" s="334"/>
      <c r="F141" s="334"/>
      <c r="G141" s="334"/>
      <c r="H141" s="288"/>
      <c r="I141" s="288"/>
      <c r="J141" s="288"/>
      <c r="K141" s="288"/>
      <c r="L141" s="288"/>
      <c r="M141" s="288"/>
    </row>
    <row r="142" spans="1:13" ht="12.75">
      <c r="A142" s="331"/>
      <c r="B142" s="333"/>
      <c r="C142" s="334"/>
      <c r="D142" s="334"/>
      <c r="E142" s="334"/>
      <c r="F142" s="334"/>
      <c r="G142" s="334"/>
      <c r="H142" s="288"/>
      <c r="I142" s="288"/>
      <c r="J142" s="288"/>
      <c r="K142" s="288"/>
      <c r="L142" s="288"/>
      <c r="M142" s="288"/>
    </row>
    <row r="143" spans="1:13" ht="12.75">
      <c r="A143" s="331"/>
      <c r="B143" s="333"/>
      <c r="C143" s="334"/>
      <c r="D143" s="334"/>
      <c r="E143" s="334"/>
      <c r="F143" s="334"/>
      <c r="G143" s="334"/>
      <c r="H143" s="288"/>
      <c r="I143" s="288"/>
      <c r="J143" s="288"/>
      <c r="K143" s="288"/>
      <c r="L143" s="288"/>
      <c r="M143" s="288"/>
    </row>
    <row r="144" spans="1:13" ht="12.75">
      <c r="A144" s="331"/>
      <c r="B144" s="333"/>
      <c r="C144" s="334"/>
      <c r="D144" s="334"/>
      <c r="E144" s="334"/>
      <c r="F144" s="334"/>
      <c r="G144" s="334"/>
      <c r="H144" s="288"/>
      <c r="I144" s="288"/>
      <c r="J144" s="288"/>
      <c r="K144" s="288"/>
      <c r="L144" s="288"/>
      <c r="M144" s="288"/>
    </row>
    <row r="145" spans="1:13" ht="12.75">
      <c r="A145" s="331"/>
      <c r="B145" s="333"/>
      <c r="C145" s="334"/>
      <c r="D145" s="334"/>
      <c r="E145" s="334"/>
      <c r="F145" s="334"/>
      <c r="G145" s="334"/>
      <c r="H145" s="288"/>
      <c r="I145" s="288"/>
      <c r="J145" s="288"/>
      <c r="K145" s="288"/>
      <c r="L145" s="288"/>
      <c r="M145" s="288"/>
    </row>
    <row r="146" spans="1:13" ht="12.75">
      <c r="A146" s="331"/>
      <c r="B146" s="333"/>
      <c r="C146" s="334"/>
      <c r="D146" s="334"/>
      <c r="E146" s="334"/>
      <c r="F146" s="334"/>
      <c r="G146" s="334"/>
      <c r="H146" s="288"/>
      <c r="I146" s="288"/>
      <c r="J146" s="288"/>
      <c r="K146" s="288"/>
      <c r="L146" s="288"/>
      <c r="M146" s="288"/>
    </row>
    <row r="147" spans="1:13" ht="12.75">
      <c r="A147" s="331"/>
      <c r="B147" s="333"/>
      <c r="C147" s="334"/>
      <c r="D147" s="334"/>
      <c r="E147" s="334"/>
      <c r="F147" s="334"/>
      <c r="G147" s="334"/>
      <c r="H147" s="288"/>
      <c r="I147" s="288"/>
      <c r="J147" s="288"/>
      <c r="K147" s="288"/>
      <c r="L147" s="288"/>
      <c r="M147" s="288"/>
    </row>
    <row r="148" spans="1:13" ht="12.75">
      <c r="A148" s="331"/>
      <c r="B148" s="333"/>
      <c r="C148" s="334"/>
      <c r="D148" s="334"/>
      <c r="E148" s="334"/>
      <c r="F148" s="334"/>
      <c r="G148" s="334"/>
      <c r="H148" s="288"/>
      <c r="I148" s="288"/>
      <c r="J148" s="288"/>
      <c r="K148" s="288"/>
      <c r="L148" s="288"/>
      <c r="M148" s="288"/>
    </row>
    <row r="149" spans="1:13" ht="12.75">
      <c r="A149" s="331"/>
      <c r="B149" s="333"/>
      <c r="C149" s="334"/>
      <c r="D149" s="334"/>
      <c r="E149" s="334"/>
      <c r="F149" s="334"/>
      <c r="G149" s="334"/>
      <c r="H149" s="288"/>
      <c r="I149" s="288"/>
      <c r="J149" s="288"/>
      <c r="K149" s="288"/>
      <c r="L149" s="288"/>
      <c r="M149" s="288"/>
    </row>
    <row r="150" spans="1:13" ht="12.75">
      <c r="A150" s="331"/>
      <c r="B150" s="333"/>
      <c r="C150" s="334"/>
      <c r="D150" s="334"/>
      <c r="E150" s="334"/>
      <c r="F150" s="334"/>
      <c r="G150" s="334"/>
      <c r="H150" s="288"/>
      <c r="I150" s="288"/>
      <c r="J150" s="288"/>
      <c r="K150" s="288"/>
      <c r="L150" s="288"/>
      <c r="M150" s="288"/>
    </row>
    <row r="151" spans="1:13" ht="12.75">
      <c r="A151" s="331"/>
      <c r="B151" s="333"/>
      <c r="C151" s="334"/>
      <c r="D151" s="334"/>
      <c r="E151" s="334"/>
      <c r="F151" s="334"/>
      <c r="G151" s="334"/>
      <c r="H151" s="288"/>
      <c r="I151" s="288"/>
      <c r="J151" s="288"/>
      <c r="K151" s="288"/>
      <c r="L151" s="288"/>
      <c r="M151" s="288"/>
    </row>
    <row r="152" spans="1:13" ht="12.75">
      <c r="A152" s="331"/>
      <c r="B152" s="333"/>
      <c r="C152" s="334"/>
      <c r="D152" s="334"/>
      <c r="E152" s="334"/>
      <c r="F152" s="334"/>
      <c r="G152" s="334"/>
      <c r="H152" s="288"/>
      <c r="I152" s="288"/>
      <c r="J152" s="288"/>
      <c r="K152" s="288"/>
      <c r="L152" s="288"/>
      <c r="M152" s="288"/>
    </row>
    <row r="153" spans="1:13" ht="12.75">
      <c r="A153" s="331"/>
      <c r="B153" s="333"/>
      <c r="C153" s="334"/>
      <c r="D153" s="334"/>
      <c r="E153" s="334"/>
      <c r="F153" s="334"/>
      <c r="G153" s="334"/>
      <c r="H153" s="288"/>
      <c r="I153" s="288"/>
      <c r="J153" s="288"/>
      <c r="K153" s="288"/>
      <c r="L153" s="288"/>
      <c r="M153" s="288"/>
    </row>
    <row r="154" spans="1:13" ht="12.75">
      <c r="A154" s="331"/>
      <c r="B154" s="333"/>
      <c r="C154" s="334"/>
      <c r="D154" s="334"/>
      <c r="E154" s="334"/>
      <c r="F154" s="334"/>
      <c r="G154" s="334"/>
      <c r="H154" s="288"/>
      <c r="I154" s="288"/>
      <c r="J154" s="288"/>
      <c r="K154" s="288"/>
      <c r="L154" s="288"/>
      <c r="M154" s="288"/>
    </row>
    <row r="155" spans="1:13" ht="12.75">
      <c r="A155" s="331"/>
      <c r="B155" s="333"/>
      <c r="C155" s="334"/>
      <c r="D155" s="334"/>
      <c r="E155" s="334"/>
      <c r="F155" s="334"/>
      <c r="G155" s="334"/>
      <c r="H155" s="288"/>
      <c r="I155" s="288"/>
      <c r="J155" s="288"/>
      <c r="K155" s="288"/>
      <c r="L155" s="288"/>
      <c r="M155" s="288"/>
    </row>
    <row r="156" spans="1:13" ht="12.75">
      <c r="A156" s="331"/>
      <c r="B156" s="333"/>
      <c r="C156" s="334"/>
      <c r="D156" s="334"/>
      <c r="E156" s="334"/>
      <c r="F156" s="334"/>
      <c r="G156" s="334"/>
      <c r="H156" s="288"/>
      <c r="I156" s="288"/>
      <c r="J156" s="288"/>
      <c r="K156" s="288"/>
      <c r="L156" s="288"/>
      <c r="M156" s="288"/>
    </row>
    <row r="157" spans="1:13" ht="12.75">
      <c r="A157" s="331"/>
      <c r="B157" s="333"/>
      <c r="C157" s="334"/>
      <c r="D157" s="334"/>
      <c r="E157" s="334"/>
      <c r="F157" s="334"/>
      <c r="G157" s="334"/>
      <c r="H157" s="288"/>
      <c r="I157" s="288"/>
      <c r="J157" s="288"/>
      <c r="K157" s="288"/>
      <c r="L157" s="288"/>
      <c r="M157" s="288"/>
    </row>
    <row r="158" spans="1:13" ht="12.75">
      <c r="A158" s="331"/>
      <c r="B158" s="333"/>
      <c r="C158" s="334"/>
      <c r="D158" s="334"/>
      <c r="E158" s="334"/>
      <c r="F158" s="334"/>
      <c r="G158" s="334"/>
      <c r="H158" s="288"/>
      <c r="I158" s="288"/>
      <c r="J158" s="288"/>
      <c r="K158" s="288"/>
      <c r="L158" s="288"/>
      <c r="M158" s="288"/>
    </row>
    <row r="159" spans="1:13" ht="12.75">
      <c r="A159" s="331"/>
      <c r="B159" s="333"/>
      <c r="C159" s="334"/>
      <c r="D159" s="334"/>
      <c r="E159" s="334"/>
      <c r="F159" s="334"/>
      <c r="G159" s="334"/>
      <c r="H159" s="288"/>
      <c r="I159" s="288"/>
      <c r="J159" s="288"/>
      <c r="K159" s="288"/>
      <c r="L159" s="288"/>
      <c r="M159" s="288"/>
    </row>
    <row r="160" spans="1:13" ht="12.75">
      <c r="A160" s="331"/>
      <c r="B160" s="333"/>
      <c r="C160" s="334"/>
      <c r="D160" s="334"/>
      <c r="E160" s="334"/>
      <c r="F160" s="334"/>
      <c r="G160" s="334"/>
      <c r="H160" s="288"/>
      <c r="I160" s="288"/>
      <c r="J160" s="288"/>
      <c r="K160" s="288"/>
      <c r="L160" s="288"/>
      <c r="M160" s="288"/>
    </row>
    <row r="161" spans="1:13" ht="12.75">
      <c r="A161" s="331"/>
      <c r="B161" s="333"/>
      <c r="C161" s="334"/>
      <c r="D161" s="334"/>
      <c r="E161" s="334"/>
      <c r="F161" s="334"/>
      <c r="G161" s="334"/>
      <c r="H161" s="288"/>
      <c r="I161" s="288"/>
      <c r="J161" s="288"/>
      <c r="K161" s="288"/>
      <c r="L161" s="288"/>
      <c r="M161" s="288"/>
    </row>
    <row r="162" spans="1:13" ht="12.75">
      <c r="A162" s="331"/>
      <c r="B162" s="333"/>
      <c r="C162" s="334"/>
      <c r="D162" s="334"/>
      <c r="E162" s="334"/>
      <c r="F162" s="334"/>
      <c r="G162" s="334"/>
      <c r="H162" s="288"/>
      <c r="I162" s="288"/>
      <c r="J162" s="288"/>
      <c r="K162" s="288"/>
      <c r="L162" s="288"/>
      <c r="M162" s="288"/>
    </row>
    <row r="163" spans="1:13" ht="12.75">
      <c r="A163" s="331"/>
      <c r="B163" s="333"/>
      <c r="C163" s="334"/>
      <c r="D163" s="334"/>
      <c r="E163" s="334"/>
      <c r="F163" s="334"/>
      <c r="G163" s="334"/>
      <c r="H163" s="288"/>
      <c r="I163" s="288"/>
      <c r="J163" s="288"/>
      <c r="K163" s="288"/>
      <c r="L163" s="288"/>
      <c r="M163" s="288"/>
    </row>
    <row r="164" spans="1:13" ht="12.75">
      <c r="A164" s="331"/>
      <c r="B164" s="333"/>
      <c r="C164" s="334"/>
      <c r="D164" s="334"/>
      <c r="E164" s="334"/>
      <c r="F164" s="334"/>
      <c r="G164" s="334"/>
      <c r="H164" s="288"/>
      <c r="I164" s="288"/>
      <c r="J164" s="288"/>
      <c r="K164" s="288"/>
      <c r="L164" s="288"/>
      <c r="M164" s="288"/>
    </row>
    <row r="165" spans="1:13" ht="12.75">
      <c r="A165" s="331"/>
      <c r="B165" s="333"/>
      <c r="C165" s="334"/>
      <c r="D165" s="334"/>
      <c r="E165" s="334"/>
      <c r="F165" s="334"/>
      <c r="G165" s="334"/>
      <c r="H165" s="288"/>
      <c r="I165" s="288"/>
      <c r="J165" s="288"/>
      <c r="K165" s="288"/>
      <c r="L165" s="288"/>
      <c r="M165" s="288"/>
    </row>
    <row r="166" spans="1:13" ht="12.75">
      <c r="A166" s="331"/>
      <c r="B166" s="333"/>
      <c r="C166" s="334"/>
      <c r="D166" s="334"/>
      <c r="E166" s="334"/>
      <c r="F166" s="334"/>
      <c r="G166" s="334"/>
      <c r="H166" s="288"/>
      <c r="I166" s="288"/>
      <c r="J166" s="288"/>
      <c r="K166" s="288"/>
      <c r="L166" s="288"/>
      <c r="M166" s="288"/>
    </row>
    <row r="167" spans="1:13" ht="12.75">
      <c r="A167" s="331"/>
      <c r="B167" s="333"/>
      <c r="C167" s="334"/>
      <c r="D167" s="334"/>
      <c r="E167" s="334"/>
      <c r="F167" s="334"/>
      <c r="G167" s="334"/>
      <c r="H167" s="288"/>
      <c r="I167" s="288"/>
      <c r="J167" s="288"/>
      <c r="K167" s="288"/>
      <c r="L167" s="288"/>
      <c r="M167" s="288"/>
    </row>
    <row r="168" spans="1:13" ht="12.75">
      <c r="A168" s="331"/>
      <c r="B168" s="333"/>
      <c r="C168" s="334"/>
      <c r="D168" s="334"/>
      <c r="E168" s="334"/>
      <c r="F168" s="334"/>
      <c r="G168" s="334"/>
      <c r="H168" s="288"/>
      <c r="I168" s="288"/>
      <c r="J168" s="288"/>
      <c r="K168" s="288"/>
      <c r="L168" s="288"/>
      <c r="M168" s="288"/>
    </row>
    <row r="169" spans="1:13" ht="12.75">
      <c r="A169" s="331"/>
      <c r="B169" s="333"/>
      <c r="C169" s="334"/>
      <c r="D169" s="334"/>
      <c r="E169" s="334"/>
      <c r="F169" s="334"/>
      <c r="G169" s="334"/>
      <c r="H169" s="288"/>
      <c r="I169" s="288"/>
      <c r="J169" s="288"/>
      <c r="K169" s="288"/>
      <c r="L169" s="288"/>
      <c r="M169" s="288"/>
    </row>
    <row r="170" spans="1:13" ht="12.75">
      <c r="A170" s="331"/>
      <c r="B170" s="333"/>
      <c r="C170" s="334"/>
      <c r="D170" s="334"/>
      <c r="E170" s="334"/>
      <c r="F170" s="334"/>
      <c r="G170" s="334"/>
      <c r="H170" s="288"/>
      <c r="I170" s="288"/>
      <c r="J170" s="288"/>
      <c r="K170" s="288"/>
      <c r="L170" s="288"/>
      <c r="M170" s="288"/>
    </row>
    <row r="171" spans="1:13" ht="12.75">
      <c r="A171" s="331"/>
      <c r="B171" s="333"/>
      <c r="C171" s="334"/>
      <c r="D171" s="334"/>
      <c r="E171" s="334"/>
      <c r="F171" s="334"/>
      <c r="G171" s="334"/>
      <c r="H171" s="288"/>
      <c r="I171" s="288"/>
      <c r="J171" s="288"/>
      <c r="K171" s="288"/>
      <c r="L171" s="288"/>
      <c r="M171" s="288"/>
    </row>
    <row r="172" spans="1:13" ht="12.75">
      <c r="A172" s="331"/>
      <c r="B172" s="333"/>
      <c r="C172" s="334"/>
      <c r="D172" s="334"/>
      <c r="E172" s="334"/>
      <c r="F172" s="334"/>
      <c r="G172" s="334"/>
      <c r="H172" s="288"/>
      <c r="I172" s="288"/>
      <c r="J172" s="288"/>
      <c r="K172" s="288"/>
      <c r="L172" s="288"/>
      <c r="M172" s="288"/>
    </row>
    <row r="173" spans="1:13" ht="12.75">
      <c r="A173" s="331"/>
      <c r="B173" s="333"/>
      <c r="C173" s="334"/>
      <c r="D173" s="334"/>
      <c r="E173" s="334"/>
      <c r="F173" s="334"/>
      <c r="G173" s="334"/>
      <c r="H173" s="288"/>
      <c r="I173" s="288"/>
      <c r="J173" s="288"/>
      <c r="K173" s="288"/>
      <c r="L173" s="288"/>
      <c r="M173" s="288"/>
    </row>
    <row r="174" spans="1:13" ht="12.75">
      <c r="A174" s="331"/>
      <c r="B174" s="333"/>
      <c r="C174" s="334"/>
      <c r="D174" s="334"/>
      <c r="E174" s="334"/>
      <c r="F174" s="334"/>
      <c r="G174" s="334"/>
      <c r="H174" s="288"/>
      <c r="I174" s="288"/>
      <c r="J174" s="288"/>
      <c r="K174" s="288"/>
      <c r="L174" s="288"/>
      <c r="M174" s="288"/>
    </row>
    <row r="175" spans="1:13" ht="12.75">
      <c r="A175" s="331"/>
      <c r="B175" s="333"/>
      <c r="C175" s="334"/>
      <c r="D175" s="334"/>
      <c r="E175" s="334"/>
      <c r="F175" s="334"/>
      <c r="G175" s="334"/>
      <c r="H175" s="288"/>
      <c r="I175" s="288"/>
      <c r="J175" s="288"/>
      <c r="K175" s="288"/>
      <c r="L175" s="288"/>
      <c r="M175" s="288"/>
    </row>
    <row r="176" spans="1:13" ht="12.75">
      <c r="A176" s="331"/>
      <c r="B176" s="333"/>
      <c r="C176" s="334"/>
      <c r="D176" s="334"/>
      <c r="E176" s="334"/>
      <c r="F176" s="334"/>
      <c r="G176" s="334"/>
      <c r="H176" s="288"/>
      <c r="I176" s="288"/>
      <c r="J176" s="288"/>
      <c r="K176" s="288"/>
      <c r="L176" s="288"/>
      <c r="M176" s="288"/>
    </row>
    <row r="177" spans="1:13" ht="12.75">
      <c r="A177" s="331"/>
      <c r="B177" s="333"/>
      <c r="C177" s="334"/>
      <c r="D177" s="334"/>
      <c r="E177" s="334"/>
      <c r="F177" s="334"/>
      <c r="G177" s="334"/>
      <c r="H177" s="288"/>
      <c r="I177" s="288"/>
      <c r="J177" s="288"/>
      <c r="K177" s="288"/>
      <c r="L177" s="288"/>
      <c r="M177" s="288"/>
    </row>
    <row r="178" spans="1:13" ht="12.75">
      <c r="A178" s="331"/>
      <c r="B178" s="333"/>
      <c r="C178" s="334"/>
      <c r="D178" s="334"/>
      <c r="E178" s="334"/>
      <c r="F178" s="334"/>
      <c r="G178" s="334"/>
      <c r="H178" s="288"/>
      <c r="I178" s="288"/>
      <c r="J178" s="288"/>
      <c r="K178" s="288"/>
      <c r="L178" s="288"/>
      <c r="M178" s="288"/>
    </row>
    <row r="179" spans="1:13" ht="12.75">
      <c r="A179" s="331"/>
      <c r="B179" s="333"/>
      <c r="C179" s="334"/>
      <c r="D179" s="334"/>
      <c r="E179" s="334"/>
      <c r="F179" s="334"/>
      <c r="G179" s="334"/>
      <c r="H179" s="288"/>
      <c r="I179" s="288"/>
      <c r="J179" s="288"/>
      <c r="K179" s="288"/>
      <c r="L179" s="288"/>
      <c r="M179" s="288"/>
    </row>
    <row r="180" spans="1:13" ht="12.75">
      <c r="A180" s="331"/>
      <c r="B180" s="333"/>
      <c r="C180" s="334"/>
      <c r="D180" s="334"/>
      <c r="E180" s="334"/>
      <c r="F180" s="334"/>
      <c r="G180" s="334"/>
      <c r="H180" s="288"/>
      <c r="I180" s="288"/>
      <c r="J180" s="288"/>
      <c r="K180" s="288"/>
      <c r="L180" s="288"/>
      <c r="M180" s="288"/>
    </row>
    <row r="181" spans="1:13" ht="12.75">
      <c r="A181" s="331"/>
      <c r="B181" s="333"/>
      <c r="C181" s="334"/>
      <c r="D181" s="334"/>
      <c r="E181" s="334"/>
      <c r="F181" s="334"/>
      <c r="G181" s="334"/>
      <c r="H181" s="288"/>
      <c r="I181" s="288"/>
      <c r="J181" s="288"/>
      <c r="K181" s="288"/>
      <c r="L181" s="288"/>
      <c r="M181" s="288"/>
    </row>
    <row r="182" spans="1:13" ht="12.75">
      <c r="A182" s="331"/>
      <c r="B182" s="333"/>
      <c r="C182" s="334"/>
      <c r="D182" s="334"/>
      <c r="E182" s="334"/>
      <c r="F182" s="334"/>
      <c r="G182" s="334"/>
      <c r="H182" s="288"/>
      <c r="I182" s="288"/>
      <c r="J182" s="288"/>
      <c r="K182" s="288"/>
      <c r="L182" s="288"/>
      <c r="M182" s="288"/>
    </row>
    <row r="183" spans="1:13" ht="12.75">
      <c r="A183" s="331"/>
      <c r="B183" s="333"/>
      <c r="C183" s="334"/>
      <c r="D183" s="334"/>
      <c r="E183" s="334"/>
      <c r="F183" s="334"/>
      <c r="G183" s="334"/>
      <c r="H183" s="288"/>
      <c r="I183" s="288"/>
      <c r="J183" s="288"/>
      <c r="K183" s="288"/>
      <c r="L183" s="288"/>
      <c r="M183" s="288"/>
    </row>
    <row r="184" spans="1:13" ht="12.75">
      <c r="A184" s="331"/>
      <c r="B184" s="333"/>
      <c r="C184" s="334"/>
      <c r="D184" s="334"/>
      <c r="E184" s="334"/>
      <c r="F184" s="334"/>
      <c r="G184" s="334"/>
      <c r="H184" s="288"/>
      <c r="I184" s="288"/>
      <c r="J184" s="288"/>
      <c r="K184" s="288"/>
      <c r="L184" s="288"/>
      <c r="M184" s="288"/>
    </row>
    <row r="185" spans="1:13" ht="12.75">
      <c r="A185" s="331"/>
      <c r="B185" s="333"/>
      <c r="C185" s="334"/>
      <c r="D185" s="334"/>
      <c r="E185" s="334"/>
      <c r="F185" s="334"/>
      <c r="G185" s="334"/>
      <c r="H185" s="288"/>
      <c r="I185" s="288"/>
      <c r="J185" s="288"/>
      <c r="K185" s="288"/>
      <c r="L185" s="288"/>
      <c r="M185" s="288"/>
    </row>
    <row r="186" spans="1:13" ht="12.75">
      <c r="A186" s="331"/>
      <c r="B186" s="333"/>
      <c r="C186" s="334"/>
      <c r="D186" s="334"/>
      <c r="E186" s="334"/>
      <c r="F186" s="334"/>
      <c r="G186" s="334"/>
      <c r="H186" s="288"/>
      <c r="I186" s="288"/>
      <c r="J186" s="288"/>
      <c r="K186" s="288"/>
      <c r="L186" s="288"/>
      <c r="M186" s="288"/>
    </row>
    <row r="187" spans="1:13" ht="12.75">
      <c r="A187" s="331"/>
      <c r="B187" s="333"/>
      <c r="C187" s="334"/>
      <c r="D187" s="334"/>
      <c r="E187" s="334"/>
      <c r="F187" s="334"/>
      <c r="G187" s="334"/>
      <c r="H187" s="288"/>
      <c r="I187" s="288"/>
      <c r="J187" s="288"/>
      <c r="K187" s="288"/>
      <c r="L187" s="288"/>
      <c r="M187" s="288"/>
    </row>
    <row r="188" spans="1:13" ht="12.75">
      <c r="A188" s="331"/>
      <c r="B188" s="333"/>
      <c r="C188" s="334"/>
      <c r="D188" s="334"/>
      <c r="E188" s="334"/>
      <c r="F188" s="334"/>
      <c r="G188" s="334"/>
      <c r="H188" s="288"/>
      <c r="I188" s="288"/>
      <c r="J188" s="288"/>
      <c r="K188" s="288"/>
      <c r="L188" s="288"/>
      <c r="M188" s="288"/>
    </row>
    <row r="189" spans="1:13" ht="12.75">
      <c r="A189" s="331"/>
      <c r="B189" s="333"/>
      <c r="C189" s="334"/>
      <c r="D189" s="334"/>
      <c r="E189" s="334"/>
      <c r="F189" s="334"/>
      <c r="G189" s="334"/>
      <c r="H189" s="288"/>
      <c r="I189" s="288"/>
      <c r="J189" s="288"/>
      <c r="K189" s="288"/>
      <c r="L189" s="288"/>
      <c r="M189" s="288"/>
    </row>
    <row r="190" spans="1:13" ht="12.75">
      <c r="A190" s="331"/>
      <c r="B190" s="333"/>
      <c r="C190" s="334"/>
      <c r="D190" s="334"/>
      <c r="E190" s="334"/>
      <c r="F190" s="334"/>
      <c r="G190" s="334"/>
      <c r="H190" s="288"/>
      <c r="I190" s="288"/>
      <c r="J190" s="288"/>
      <c r="K190" s="288"/>
      <c r="L190" s="288"/>
      <c r="M190" s="288"/>
    </row>
    <row r="191" spans="1:13" ht="12.75">
      <c r="A191" s="331"/>
      <c r="B191" s="333"/>
      <c r="C191" s="334"/>
      <c r="D191" s="334"/>
      <c r="E191" s="334"/>
      <c r="F191" s="334"/>
      <c r="G191" s="334"/>
      <c r="H191" s="288"/>
      <c r="I191" s="288"/>
      <c r="J191" s="288"/>
      <c r="K191" s="288"/>
      <c r="L191" s="288"/>
      <c r="M191" s="288"/>
    </row>
    <row r="192" spans="1:13" ht="12.75">
      <c r="A192" s="331"/>
      <c r="B192" s="333"/>
      <c r="C192" s="334"/>
      <c r="D192" s="334"/>
      <c r="E192" s="334"/>
      <c r="F192" s="334"/>
      <c r="G192" s="334"/>
      <c r="H192" s="288"/>
      <c r="I192" s="288"/>
      <c r="J192" s="288"/>
      <c r="K192" s="288"/>
      <c r="L192" s="288"/>
      <c r="M192" s="288"/>
    </row>
    <row r="193" spans="1:13" ht="12.75">
      <c r="A193" s="331"/>
      <c r="B193" s="333"/>
      <c r="C193" s="334"/>
      <c r="D193" s="334"/>
      <c r="E193" s="334"/>
      <c r="F193" s="334"/>
      <c r="G193" s="334"/>
      <c r="H193" s="288"/>
      <c r="I193" s="288"/>
      <c r="J193" s="288"/>
      <c r="K193" s="288"/>
      <c r="L193" s="288"/>
      <c r="M193" s="288"/>
    </row>
    <row r="194" spans="1:13" ht="12.75">
      <c r="A194" s="331"/>
      <c r="B194" s="333"/>
      <c r="C194" s="334"/>
      <c r="D194" s="334"/>
      <c r="E194" s="334"/>
      <c r="F194" s="334"/>
      <c r="G194" s="334"/>
      <c r="H194" s="288"/>
      <c r="I194" s="288"/>
      <c r="J194" s="288"/>
      <c r="K194" s="288"/>
      <c r="L194" s="288"/>
      <c r="M194" s="288"/>
    </row>
    <row r="195" spans="1:13" ht="12.75">
      <c r="A195" s="331"/>
      <c r="B195" s="333"/>
      <c r="C195" s="334"/>
      <c r="D195" s="334"/>
      <c r="E195" s="334"/>
      <c r="F195" s="334"/>
      <c r="G195" s="334"/>
      <c r="H195" s="288"/>
      <c r="I195" s="288"/>
      <c r="J195" s="288"/>
      <c r="K195" s="288"/>
      <c r="L195" s="288"/>
      <c r="M195" s="288"/>
    </row>
    <row r="196" spans="1:13" ht="12.75">
      <c r="A196" s="331"/>
      <c r="B196" s="333"/>
      <c r="C196" s="334"/>
      <c r="D196" s="334"/>
      <c r="E196" s="334"/>
      <c r="F196" s="334"/>
      <c r="G196" s="334"/>
      <c r="H196" s="288"/>
      <c r="I196" s="288"/>
      <c r="J196" s="288"/>
      <c r="K196" s="288"/>
      <c r="L196" s="288"/>
      <c r="M196" s="288"/>
    </row>
    <row r="197" spans="1:13" ht="12.75">
      <c r="A197" s="331"/>
      <c r="B197" s="333"/>
      <c r="C197" s="334"/>
      <c r="D197" s="334"/>
      <c r="E197" s="334"/>
      <c r="F197" s="334"/>
      <c r="G197" s="334"/>
      <c r="H197" s="288"/>
      <c r="I197" s="288"/>
      <c r="J197" s="288"/>
      <c r="K197" s="288"/>
      <c r="L197" s="288"/>
      <c r="M197" s="288"/>
    </row>
    <row r="198" spans="1:13" ht="12.75">
      <c r="A198" s="331"/>
      <c r="B198" s="333"/>
      <c r="C198" s="334"/>
      <c r="D198" s="334"/>
      <c r="E198" s="334"/>
      <c r="F198" s="334"/>
      <c r="G198" s="334"/>
      <c r="H198" s="288"/>
      <c r="I198" s="288"/>
      <c r="J198" s="288"/>
      <c r="K198" s="288"/>
      <c r="L198" s="288"/>
      <c r="M198" s="288"/>
    </row>
    <row r="199" spans="1:13" ht="12.75">
      <c r="A199" s="331"/>
      <c r="B199" s="333"/>
      <c r="C199" s="334"/>
      <c r="D199" s="334"/>
      <c r="E199" s="334"/>
      <c r="F199" s="334"/>
      <c r="G199" s="334"/>
      <c r="H199" s="288"/>
      <c r="I199" s="288"/>
      <c r="J199" s="288"/>
      <c r="K199" s="288"/>
      <c r="L199" s="288"/>
      <c r="M199" s="288"/>
    </row>
    <row r="200" spans="1:13" ht="12.75">
      <c r="A200" s="331"/>
      <c r="B200" s="333"/>
      <c r="C200" s="334"/>
      <c r="D200" s="334"/>
      <c r="E200" s="334"/>
      <c r="F200" s="334"/>
      <c r="G200" s="334"/>
      <c r="H200" s="288"/>
      <c r="I200" s="288"/>
      <c r="J200" s="288"/>
      <c r="K200" s="288"/>
      <c r="L200" s="288"/>
      <c r="M200" s="288"/>
    </row>
    <row r="201" spans="1:13" ht="12.75">
      <c r="A201" s="331"/>
      <c r="B201" s="333"/>
      <c r="C201" s="334"/>
      <c r="D201" s="334"/>
      <c r="E201" s="334"/>
      <c r="F201" s="334"/>
      <c r="G201" s="334"/>
      <c r="H201" s="288"/>
      <c r="I201" s="288"/>
      <c r="J201" s="288"/>
      <c r="K201" s="288"/>
      <c r="L201" s="288"/>
      <c r="M201" s="288"/>
    </row>
    <row r="202" spans="1:13" ht="12.75">
      <c r="A202" s="331"/>
      <c r="B202" s="333"/>
      <c r="C202" s="334"/>
      <c r="D202" s="334"/>
      <c r="E202" s="334"/>
      <c r="F202" s="334"/>
      <c r="G202" s="334"/>
      <c r="H202" s="288"/>
      <c r="I202" s="288"/>
      <c r="J202" s="288"/>
      <c r="K202" s="288"/>
      <c r="L202" s="288"/>
      <c r="M202" s="288"/>
    </row>
    <row r="203" spans="1:13" ht="12.75">
      <c r="A203" s="331"/>
      <c r="B203" s="333"/>
      <c r="C203" s="334"/>
      <c r="D203" s="334"/>
      <c r="E203" s="334"/>
      <c r="F203" s="334"/>
      <c r="G203" s="334"/>
      <c r="H203" s="288"/>
      <c r="I203" s="288"/>
      <c r="J203" s="288"/>
      <c r="K203" s="288"/>
      <c r="L203" s="288"/>
      <c r="M203" s="288"/>
    </row>
    <row r="204" spans="1:13" ht="12.75">
      <c r="A204" s="331"/>
      <c r="B204" s="333"/>
      <c r="C204" s="334"/>
      <c r="D204" s="334"/>
      <c r="E204" s="334"/>
      <c r="F204" s="334"/>
      <c r="G204" s="334"/>
      <c r="H204" s="288"/>
      <c r="I204" s="288"/>
      <c r="J204" s="288"/>
      <c r="K204" s="288"/>
      <c r="L204" s="288"/>
      <c r="M204" s="288"/>
    </row>
    <row r="205" spans="1:13" ht="12.75">
      <c r="A205" s="331"/>
      <c r="B205" s="333"/>
      <c r="C205" s="334"/>
      <c r="D205" s="334"/>
      <c r="E205" s="334"/>
      <c r="F205" s="334"/>
      <c r="G205" s="334"/>
      <c r="H205" s="288"/>
      <c r="I205" s="288"/>
      <c r="J205" s="288"/>
      <c r="K205" s="288"/>
      <c r="L205" s="288"/>
      <c r="M205" s="288"/>
    </row>
    <row r="206" spans="1:13" ht="12.75">
      <c r="A206" s="331"/>
      <c r="B206" s="333"/>
      <c r="C206" s="334"/>
      <c r="D206" s="334"/>
      <c r="E206" s="334"/>
      <c r="F206" s="334"/>
      <c r="G206" s="334"/>
      <c r="H206" s="288"/>
      <c r="I206" s="288"/>
      <c r="J206" s="288"/>
      <c r="K206" s="288"/>
      <c r="L206" s="288"/>
      <c r="M206" s="288"/>
    </row>
    <row r="207" spans="1:13" ht="12.75">
      <c r="A207" s="331"/>
      <c r="B207" s="333"/>
      <c r="C207" s="334"/>
      <c r="D207" s="334"/>
      <c r="E207" s="334"/>
      <c r="F207" s="334"/>
      <c r="G207" s="334"/>
      <c r="H207" s="288"/>
      <c r="I207" s="288"/>
      <c r="J207" s="288"/>
      <c r="K207" s="288"/>
      <c r="L207" s="288"/>
      <c r="M207" s="288"/>
    </row>
    <row r="208" spans="1:13" ht="12.75">
      <c r="A208" s="331"/>
      <c r="B208" s="333"/>
      <c r="C208" s="334"/>
      <c r="D208" s="334"/>
      <c r="E208" s="334"/>
      <c r="F208" s="334"/>
      <c r="G208" s="334"/>
      <c r="H208" s="288"/>
      <c r="I208" s="288"/>
      <c r="J208" s="288"/>
      <c r="K208" s="288"/>
      <c r="L208" s="288"/>
      <c r="M208" s="288"/>
    </row>
    <row r="209" spans="1:13" ht="12.75">
      <c r="A209" s="331"/>
      <c r="B209" s="333"/>
      <c r="C209" s="334"/>
      <c r="D209" s="334"/>
      <c r="E209" s="334"/>
      <c r="F209" s="334"/>
      <c r="G209" s="334"/>
      <c r="H209" s="288"/>
      <c r="I209" s="288"/>
      <c r="J209" s="288"/>
      <c r="K209" s="288"/>
      <c r="L209" s="288"/>
      <c r="M209" s="288"/>
    </row>
    <row r="210" spans="1:13" ht="12.75">
      <c r="A210" s="331"/>
      <c r="B210" s="333"/>
      <c r="C210" s="334"/>
      <c r="D210" s="334"/>
      <c r="E210" s="334"/>
      <c r="F210" s="334"/>
      <c r="G210" s="334"/>
      <c r="H210" s="288"/>
      <c r="I210" s="288"/>
      <c r="J210" s="288"/>
      <c r="K210" s="288"/>
      <c r="L210" s="288"/>
      <c r="M210" s="288"/>
    </row>
    <row r="211" spans="1:13" ht="12.75">
      <c r="A211" s="331"/>
      <c r="B211" s="333"/>
      <c r="C211" s="334"/>
      <c r="D211" s="334"/>
      <c r="E211" s="334"/>
      <c r="F211" s="334"/>
      <c r="G211" s="334"/>
      <c r="H211" s="288"/>
      <c r="I211" s="288"/>
      <c r="J211" s="288"/>
      <c r="K211" s="288"/>
      <c r="L211" s="288"/>
      <c r="M211" s="288"/>
    </row>
    <row r="212" spans="1:13" ht="12.75">
      <c r="A212" s="331"/>
      <c r="B212" s="333"/>
      <c r="C212" s="334"/>
      <c r="D212" s="334"/>
      <c r="E212" s="334"/>
      <c r="F212" s="334"/>
      <c r="G212" s="334"/>
      <c r="H212" s="288"/>
      <c r="I212" s="288"/>
      <c r="J212" s="288"/>
      <c r="K212" s="288"/>
      <c r="L212" s="288"/>
      <c r="M212" s="288"/>
    </row>
    <row r="213" spans="1:13" ht="12.75">
      <c r="A213" s="331"/>
      <c r="B213" s="333"/>
      <c r="C213" s="334"/>
      <c r="D213" s="334"/>
      <c r="E213" s="334"/>
      <c r="F213" s="334"/>
      <c r="G213" s="334"/>
      <c r="H213" s="288"/>
      <c r="I213" s="288"/>
      <c r="J213" s="288"/>
      <c r="K213" s="288"/>
      <c r="L213" s="288"/>
      <c r="M213" s="288"/>
    </row>
    <row r="214" spans="1:13" ht="12.75">
      <c r="A214" s="331"/>
      <c r="B214" s="333"/>
      <c r="C214" s="334"/>
      <c r="D214" s="334"/>
      <c r="E214" s="334"/>
      <c r="F214" s="334"/>
      <c r="G214" s="334"/>
      <c r="H214" s="288"/>
      <c r="I214" s="288"/>
      <c r="J214" s="288"/>
      <c r="K214" s="288"/>
      <c r="L214" s="288"/>
      <c r="M214" s="288"/>
    </row>
    <row r="215" spans="1:13" ht="12.75">
      <c r="A215" s="331"/>
      <c r="B215" s="333"/>
      <c r="C215" s="334"/>
      <c r="D215" s="334"/>
      <c r="E215" s="334"/>
      <c r="F215" s="334"/>
      <c r="G215" s="334"/>
      <c r="H215" s="288"/>
      <c r="I215" s="288"/>
      <c r="J215" s="288"/>
      <c r="K215" s="288"/>
      <c r="L215" s="288"/>
      <c r="M215" s="288"/>
    </row>
    <row r="216" spans="1:13" ht="12.75">
      <c r="A216" s="331"/>
      <c r="B216" s="333"/>
      <c r="C216" s="334"/>
      <c r="D216" s="334"/>
      <c r="E216" s="334"/>
      <c r="F216" s="334"/>
      <c r="G216" s="334"/>
      <c r="H216" s="288"/>
      <c r="I216" s="288"/>
      <c r="J216" s="288"/>
      <c r="K216" s="288"/>
      <c r="L216" s="288"/>
      <c r="M216" s="288"/>
    </row>
    <row r="217" spans="1:13" ht="12.75">
      <c r="A217" s="331"/>
      <c r="B217" s="333"/>
      <c r="C217" s="334"/>
      <c r="D217" s="334"/>
      <c r="E217" s="334"/>
      <c r="F217" s="334"/>
      <c r="G217" s="334"/>
      <c r="H217" s="288"/>
      <c r="I217" s="288"/>
      <c r="J217" s="288"/>
      <c r="K217" s="288"/>
      <c r="L217" s="288"/>
      <c r="M217" s="288"/>
    </row>
    <row r="218" spans="1:13" ht="12.75">
      <c r="A218" s="331"/>
      <c r="B218" s="333"/>
      <c r="C218" s="334"/>
      <c r="D218" s="334"/>
      <c r="E218" s="334"/>
      <c r="F218" s="334"/>
      <c r="G218" s="334"/>
      <c r="H218" s="288"/>
      <c r="I218" s="288"/>
      <c r="J218" s="288"/>
      <c r="K218" s="288"/>
      <c r="L218" s="288"/>
      <c r="M218" s="288"/>
    </row>
    <row r="219" spans="1:13" ht="12.75">
      <c r="A219" s="331"/>
      <c r="B219" s="333"/>
      <c r="C219" s="334"/>
      <c r="D219" s="334"/>
      <c r="E219" s="334"/>
      <c r="F219" s="334"/>
      <c r="G219" s="334"/>
      <c r="H219" s="288"/>
      <c r="I219" s="288"/>
      <c r="J219" s="288"/>
      <c r="K219" s="288"/>
      <c r="L219" s="288"/>
      <c r="M219" s="288"/>
    </row>
    <row r="220" spans="1:13" ht="12.75">
      <c r="A220" s="331"/>
      <c r="B220" s="333"/>
      <c r="C220" s="334"/>
      <c r="D220" s="334"/>
      <c r="E220" s="334"/>
      <c r="F220" s="334"/>
      <c r="G220" s="334"/>
      <c r="H220" s="288"/>
      <c r="I220" s="288"/>
      <c r="J220" s="288"/>
      <c r="K220" s="288"/>
      <c r="L220" s="288"/>
      <c r="M220" s="288"/>
    </row>
    <row r="221" spans="1:13" ht="12.75">
      <c r="A221" s="331"/>
      <c r="B221" s="333"/>
      <c r="C221" s="334"/>
      <c r="D221" s="334"/>
      <c r="E221" s="334"/>
      <c r="F221" s="334"/>
      <c r="G221" s="334"/>
      <c r="H221" s="288"/>
      <c r="I221" s="288"/>
      <c r="J221" s="288"/>
      <c r="K221" s="288"/>
      <c r="L221" s="288"/>
      <c r="M221" s="288"/>
    </row>
    <row r="222" spans="1:13" ht="12.75">
      <c r="A222" s="331"/>
      <c r="B222" s="333"/>
      <c r="C222" s="334"/>
      <c r="D222" s="334"/>
      <c r="E222" s="334"/>
      <c r="F222" s="334"/>
      <c r="G222" s="334"/>
      <c r="H222" s="288"/>
      <c r="I222" s="288"/>
      <c r="J222" s="288"/>
      <c r="K222" s="288"/>
      <c r="L222" s="288"/>
      <c r="M222" s="288"/>
    </row>
    <row r="223" spans="1:13" ht="12.75">
      <c r="A223" s="331"/>
      <c r="B223" s="333"/>
      <c r="C223" s="334"/>
      <c r="D223" s="334"/>
      <c r="E223" s="334"/>
      <c r="F223" s="334"/>
      <c r="G223" s="334"/>
      <c r="H223" s="288"/>
      <c r="I223" s="288"/>
      <c r="J223" s="288"/>
      <c r="K223" s="288"/>
      <c r="L223" s="288"/>
      <c r="M223" s="288"/>
    </row>
    <row r="224" spans="1:13" ht="12.75">
      <c r="A224" s="331"/>
      <c r="B224" s="333"/>
      <c r="C224" s="334"/>
      <c r="D224" s="334"/>
      <c r="E224" s="334"/>
      <c r="F224" s="334"/>
      <c r="G224" s="334"/>
      <c r="H224" s="288"/>
      <c r="I224" s="288"/>
      <c r="J224" s="288"/>
      <c r="K224" s="288"/>
      <c r="L224" s="288"/>
      <c r="M224" s="288"/>
    </row>
    <row r="225" spans="1:13" ht="12.75">
      <c r="A225" s="331"/>
      <c r="B225" s="333"/>
      <c r="C225" s="334"/>
      <c r="D225" s="334"/>
      <c r="E225" s="334"/>
      <c r="F225" s="334"/>
      <c r="G225" s="334"/>
      <c r="H225" s="288"/>
      <c r="I225" s="288"/>
      <c r="J225" s="288"/>
      <c r="K225" s="288"/>
      <c r="L225" s="288"/>
      <c r="M225" s="288"/>
    </row>
    <row r="226" spans="1:13" ht="12.75">
      <c r="A226" s="331"/>
      <c r="B226" s="333"/>
      <c r="C226" s="334"/>
      <c r="D226" s="334"/>
      <c r="E226" s="334"/>
      <c r="F226" s="334"/>
      <c r="G226" s="334"/>
      <c r="H226" s="288"/>
      <c r="I226" s="288"/>
      <c r="J226" s="288"/>
      <c r="K226" s="288"/>
      <c r="L226" s="288"/>
      <c r="M226" s="288"/>
    </row>
    <row r="227" spans="1:13" ht="12.75">
      <c r="A227" s="331"/>
      <c r="B227" s="333"/>
      <c r="C227" s="334"/>
      <c r="D227" s="334"/>
      <c r="E227" s="334"/>
      <c r="F227" s="334"/>
      <c r="G227" s="334"/>
      <c r="H227" s="288"/>
      <c r="I227" s="288"/>
      <c r="J227" s="288"/>
      <c r="K227" s="288"/>
      <c r="L227" s="288"/>
      <c r="M227" s="288"/>
    </row>
    <row r="228" spans="1:13" ht="12.75">
      <c r="A228" s="331"/>
      <c r="B228" s="333"/>
      <c r="C228" s="334"/>
      <c r="D228" s="334"/>
      <c r="E228" s="334"/>
      <c r="F228" s="334"/>
      <c r="G228" s="334"/>
      <c r="H228" s="288"/>
      <c r="I228" s="288"/>
      <c r="J228" s="288"/>
      <c r="K228" s="288"/>
      <c r="L228" s="288"/>
      <c r="M228" s="288"/>
    </row>
    <row r="229" spans="1:13" ht="12.75">
      <c r="A229" s="331"/>
      <c r="B229" s="333"/>
      <c r="C229" s="334"/>
      <c r="D229" s="334"/>
      <c r="E229" s="334"/>
      <c r="F229" s="334"/>
      <c r="G229" s="334"/>
      <c r="H229" s="288"/>
      <c r="I229" s="288"/>
      <c r="J229" s="288"/>
      <c r="K229" s="288"/>
      <c r="L229" s="288"/>
      <c r="M229" s="288"/>
    </row>
    <row r="230" spans="1:13" ht="12.75">
      <c r="A230" s="331"/>
      <c r="B230" s="333"/>
      <c r="C230" s="334"/>
      <c r="D230" s="334"/>
      <c r="E230" s="334"/>
      <c r="F230" s="334"/>
      <c r="G230" s="334"/>
      <c r="H230" s="288"/>
      <c r="I230" s="288"/>
      <c r="J230" s="288"/>
      <c r="K230" s="288"/>
      <c r="L230" s="288"/>
      <c r="M230" s="288"/>
    </row>
    <row r="231" spans="1:13" ht="12.75">
      <c r="A231" s="331"/>
      <c r="B231" s="333"/>
      <c r="C231" s="334"/>
      <c r="D231" s="334"/>
      <c r="E231" s="334"/>
      <c r="F231" s="334"/>
      <c r="G231" s="334"/>
      <c r="H231" s="288"/>
      <c r="I231" s="288"/>
      <c r="J231" s="288"/>
      <c r="K231" s="288"/>
      <c r="L231" s="288"/>
      <c r="M231" s="288"/>
    </row>
    <row r="232" spans="1:13" ht="12.75">
      <c r="A232" s="331"/>
      <c r="B232" s="333"/>
      <c r="C232" s="334"/>
      <c r="D232" s="334"/>
      <c r="E232" s="334"/>
      <c r="F232" s="334"/>
      <c r="G232" s="334"/>
      <c r="H232" s="288"/>
      <c r="I232" s="288"/>
      <c r="J232" s="288"/>
      <c r="K232" s="288"/>
      <c r="L232" s="288"/>
      <c r="M232" s="288"/>
    </row>
    <row r="233" spans="1:13" ht="12.75">
      <c r="A233" s="331"/>
      <c r="B233" s="333"/>
      <c r="C233" s="334"/>
      <c r="D233" s="334"/>
      <c r="E233" s="334"/>
      <c r="F233" s="334"/>
      <c r="G233" s="334"/>
      <c r="H233" s="288"/>
      <c r="I233" s="288"/>
      <c r="J233" s="288"/>
      <c r="K233" s="288"/>
      <c r="L233" s="288"/>
      <c r="M233" s="288"/>
    </row>
    <row r="234" spans="1:13" ht="12.75">
      <c r="A234" s="331"/>
      <c r="B234" s="333"/>
      <c r="C234" s="334"/>
      <c r="D234" s="334"/>
      <c r="E234" s="334"/>
      <c r="F234" s="334"/>
      <c r="G234" s="334"/>
      <c r="H234" s="288"/>
      <c r="I234" s="288"/>
      <c r="J234" s="288"/>
      <c r="K234" s="288"/>
      <c r="L234" s="288"/>
      <c r="M234" s="288"/>
    </row>
    <row r="235" spans="1:13" ht="12.75">
      <c r="A235" s="331"/>
      <c r="B235" s="333"/>
      <c r="C235" s="334"/>
      <c r="D235" s="334"/>
      <c r="E235" s="334"/>
      <c r="F235" s="334"/>
      <c r="G235" s="334"/>
      <c r="H235" s="288"/>
      <c r="I235" s="288"/>
      <c r="J235" s="288"/>
      <c r="K235" s="288"/>
      <c r="L235" s="288"/>
      <c r="M235" s="288"/>
    </row>
    <row r="236" spans="1:13" ht="12.75">
      <c r="A236" s="331"/>
      <c r="B236" s="333"/>
      <c r="C236" s="334"/>
      <c r="D236" s="334"/>
      <c r="E236" s="334"/>
      <c r="F236" s="334"/>
      <c r="G236" s="334"/>
      <c r="H236" s="288"/>
      <c r="I236" s="288"/>
      <c r="J236" s="288"/>
      <c r="K236" s="288"/>
      <c r="L236" s="288"/>
      <c r="M236" s="288"/>
    </row>
    <row r="237" spans="1:13" ht="12.75">
      <c r="A237" s="331"/>
      <c r="B237" s="333"/>
      <c r="C237" s="334"/>
      <c r="D237" s="334"/>
      <c r="E237" s="334"/>
      <c r="F237" s="334"/>
      <c r="G237" s="334"/>
      <c r="H237" s="288"/>
      <c r="I237" s="288"/>
      <c r="J237" s="288"/>
      <c r="K237" s="288"/>
      <c r="L237" s="288"/>
      <c r="M237" s="288"/>
    </row>
    <row r="238" spans="1:13" ht="12.75">
      <c r="A238" s="331"/>
      <c r="B238" s="333"/>
      <c r="C238" s="334"/>
      <c r="D238" s="334"/>
      <c r="E238" s="334"/>
      <c r="F238" s="334"/>
      <c r="G238" s="334"/>
      <c r="H238" s="288"/>
      <c r="I238" s="288"/>
      <c r="J238" s="288"/>
      <c r="K238" s="288"/>
      <c r="L238" s="288"/>
      <c r="M238" s="288"/>
    </row>
    <row r="239" spans="1:13" ht="12.75">
      <c r="A239" s="331"/>
      <c r="B239" s="333"/>
      <c r="C239" s="334"/>
      <c r="D239" s="334"/>
      <c r="E239" s="334"/>
      <c r="F239" s="334"/>
      <c r="G239" s="334"/>
      <c r="H239" s="288"/>
      <c r="I239" s="288"/>
      <c r="J239" s="288"/>
      <c r="K239" s="288"/>
      <c r="L239" s="288"/>
      <c r="M239" s="288"/>
    </row>
    <row r="240" spans="1:13" ht="12.75">
      <c r="A240" s="331"/>
      <c r="B240" s="333"/>
      <c r="C240" s="334"/>
      <c r="D240" s="334"/>
      <c r="E240" s="334"/>
      <c r="F240" s="334"/>
      <c r="G240" s="334"/>
      <c r="H240" s="288"/>
      <c r="I240" s="288"/>
      <c r="J240" s="288"/>
      <c r="K240" s="288"/>
      <c r="L240" s="288"/>
      <c r="M240" s="288"/>
    </row>
    <row r="241" spans="1:13" ht="12.75">
      <c r="A241" s="331"/>
      <c r="B241" s="333"/>
      <c r="C241" s="334"/>
      <c r="D241" s="334"/>
      <c r="E241" s="334"/>
      <c r="F241" s="334"/>
      <c r="G241" s="334"/>
      <c r="H241" s="288"/>
      <c r="I241" s="288"/>
      <c r="J241" s="288"/>
      <c r="K241" s="288"/>
      <c r="L241" s="288"/>
      <c r="M241" s="288"/>
    </row>
    <row r="242" spans="1:13" ht="12.75">
      <c r="A242" s="331"/>
      <c r="B242" s="333"/>
      <c r="C242" s="334"/>
      <c r="D242" s="334"/>
      <c r="E242" s="334"/>
      <c r="F242" s="334"/>
      <c r="G242" s="334"/>
      <c r="H242" s="288"/>
      <c r="I242" s="288"/>
      <c r="J242" s="288"/>
      <c r="K242" s="288"/>
      <c r="L242" s="288"/>
      <c r="M242" s="288"/>
    </row>
    <row r="243" spans="1:13" ht="12.75">
      <c r="A243" s="331"/>
      <c r="B243" s="333"/>
      <c r="C243" s="334"/>
      <c r="D243" s="334"/>
      <c r="E243" s="334"/>
      <c r="F243" s="334"/>
      <c r="G243" s="334"/>
      <c r="H243" s="288"/>
      <c r="I243" s="288"/>
      <c r="J243" s="288"/>
      <c r="K243" s="288"/>
      <c r="L243" s="288"/>
      <c r="M243" s="288"/>
    </row>
    <row r="244" spans="1:13" ht="12.75">
      <c r="A244" s="331"/>
      <c r="B244" s="333"/>
      <c r="C244" s="334"/>
      <c r="D244" s="334"/>
      <c r="E244" s="334"/>
      <c r="F244" s="334"/>
      <c r="G244" s="334"/>
      <c r="H244" s="288"/>
      <c r="I244" s="288"/>
      <c r="J244" s="288"/>
      <c r="K244" s="288"/>
      <c r="L244" s="288"/>
      <c r="M244" s="288"/>
    </row>
    <row r="245" spans="1:13" ht="12.75">
      <c r="A245" s="331"/>
      <c r="B245" s="333"/>
      <c r="C245" s="334"/>
      <c r="D245" s="334"/>
      <c r="E245" s="334"/>
      <c r="F245" s="334"/>
      <c r="G245" s="334"/>
      <c r="H245" s="288"/>
      <c r="I245" s="288"/>
      <c r="J245" s="288"/>
      <c r="K245" s="288"/>
      <c r="L245" s="288"/>
      <c r="M245" s="288"/>
    </row>
    <row r="246" spans="1:13" ht="12.75">
      <c r="A246" s="331"/>
      <c r="B246" s="333"/>
      <c r="C246" s="334"/>
      <c r="D246" s="334"/>
      <c r="E246" s="334"/>
      <c r="F246" s="334"/>
      <c r="G246" s="334"/>
      <c r="H246" s="288"/>
      <c r="I246" s="288"/>
      <c r="J246" s="288"/>
      <c r="K246" s="288"/>
      <c r="L246" s="288"/>
      <c r="M246" s="288"/>
    </row>
    <row r="247" spans="1:13" ht="12.75">
      <c r="A247" s="331"/>
      <c r="B247" s="333"/>
      <c r="C247" s="334"/>
      <c r="D247" s="334"/>
      <c r="E247" s="334"/>
      <c r="F247" s="334"/>
      <c r="G247" s="334"/>
      <c r="H247" s="288"/>
      <c r="I247" s="288"/>
      <c r="J247" s="288"/>
      <c r="K247" s="288"/>
      <c r="L247" s="288"/>
      <c r="M247" s="288"/>
    </row>
    <row r="248" spans="1:13" ht="12.75">
      <c r="A248" s="331"/>
      <c r="B248" s="333"/>
      <c r="C248" s="334"/>
      <c r="D248" s="334"/>
      <c r="E248" s="334"/>
      <c r="F248" s="334"/>
      <c r="G248" s="334"/>
      <c r="H248" s="288"/>
      <c r="I248" s="288"/>
      <c r="J248" s="288"/>
      <c r="K248" s="288"/>
      <c r="L248" s="288"/>
      <c r="M248" s="288"/>
    </row>
    <row r="249" spans="1:13" ht="12.75">
      <c r="A249" s="331"/>
      <c r="B249" s="333"/>
      <c r="C249" s="334"/>
      <c r="D249" s="334"/>
      <c r="E249" s="334"/>
      <c r="F249" s="334"/>
      <c r="G249" s="334"/>
      <c r="H249" s="288"/>
      <c r="I249" s="288"/>
      <c r="J249" s="288"/>
      <c r="K249" s="288"/>
      <c r="L249" s="288"/>
      <c r="M249" s="288"/>
    </row>
    <row r="250" spans="1:5" ht="12.75">
      <c r="A250" s="331"/>
      <c r="B250" s="333"/>
      <c r="C250" s="334"/>
      <c r="D250" s="334"/>
      <c r="E250" s="334"/>
    </row>
    <row r="251" spans="1:5" ht="12.75">
      <c r="A251" s="331"/>
      <c r="B251" s="333"/>
      <c r="C251" s="334"/>
      <c r="D251" s="334"/>
      <c r="E251" s="334"/>
    </row>
    <row r="252" spans="1:5" ht="12.75">
      <c r="A252" s="331"/>
      <c r="B252" s="333"/>
      <c r="C252" s="334"/>
      <c r="D252" s="334"/>
      <c r="E252" s="334"/>
    </row>
    <row r="253" spans="1:5" ht="12.75">
      <c r="A253" s="331"/>
      <c r="B253" s="333"/>
      <c r="C253" s="334"/>
      <c r="D253" s="334"/>
      <c r="E253" s="334"/>
    </row>
    <row r="254" spans="1:5" ht="12.75">
      <c r="A254" s="331"/>
      <c r="B254" s="333"/>
      <c r="C254" s="334"/>
      <c r="D254" s="334"/>
      <c r="E254" s="334"/>
    </row>
    <row r="255" spans="1:5" ht="12.75">
      <c r="A255" s="331"/>
      <c r="B255" s="333"/>
      <c r="C255" s="334"/>
      <c r="D255" s="334"/>
      <c r="E255" s="334"/>
    </row>
    <row r="256" spans="1:5" ht="12.75">
      <c r="A256" s="331"/>
      <c r="B256" s="333"/>
      <c r="C256" s="334"/>
      <c r="D256" s="334"/>
      <c r="E256" s="334"/>
    </row>
    <row r="257" spans="1:5" ht="12.75">
      <c r="A257" s="331"/>
      <c r="B257" s="333"/>
      <c r="C257" s="334"/>
      <c r="D257" s="334"/>
      <c r="E257" s="334"/>
    </row>
    <row r="258" spans="1:5" ht="12.75">
      <c r="A258" s="331"/>
      <c r="B258" s="333"/>
      <c r="C258" s="334"/>
      <c r="D258" s="334"/>
      <c r="E258" s="334"/>
    </row>
    <row r="259" spans="1:5" ht="12.75">
      <c r="A259" s="331"/>
      <c r="B259" s="333"/>
      <c r="C259" s="334"/>
      <c r="D259" s="334"/>
      <c r="E259" s="334"/>
    </row>
    <row r="260" spans="1:5" ht="12.75">
      <c r="A260" s="331"/>
      <c r="B260" s="333"/>
      <c r="C260" s="334"/>
      <c r="D260" s="334"/>
      <c r="E260" s="334"/>
    </row>
    <row r="261" spans="1:5" ht="12.75">
      <c r="A261" s="331"/>
      <c r="B261" s="333"/>
      <c r="C261" s="334"/>
      <c r="D261" s="334"/>
      <c r="E261" s="334"/>
    </row>
    <row r="262" spans="1:5" ht="12.75">
      <c r="A262" s="331"/>
      <c r="B262" s="333"/>
      <c r="C262" s="334"/>
      <c r="D262" s="334"/>
      <c r="E262" s="334"/>
    </row>
    <row r="263" spans="1:5" ht="12.75">
      <c r="A263" s="331"/>
      <c r="B263" s="333"/>
      <c r="C263" s="334"/>
      <c r="D263" s="334"/>
      <c r="E263" s="334"/>
    </row>
    <row r="264" spans="1:5" ht="12.75">
      <c r="A264" s="331"/>
      <c r="B264" s="333"/>
      <c r="C264" s="334"/>
      <c r="D264" s="334"/>
      <c r="E264" s="334"/>
    </row>
    <row r="265" spans="1:5" ht="12.75">
      <c r="A265" s="331"/>
      <c r="B265" s="333"/>
      <c r="C265" s="334"/>
      <c r="D265" s="334"/>
      <c r="E265" s="334"/>
    </row>
    <row r="266" spans="1:5" ht="12.75">
      <c r="A266" s="331"/>
      <c r="B266" s="333"/>
      <c r="C266" s="334"/>
      <c r="D266" s="334"/>
      <c r="E266" s="334"/>
    </row>
    <row r="267" spans="1:5" ht="12.75">
      <c r="A267" s="331"/>
      <c r="B267" s="333"/>
      <c r="C267" s="334"/>
      <c r="D267" s="334"/>
      <c r="E267" s="334"/>
    </row>
    <row r="268" spans="1:5" ht="12.75">
      <c r="A268" s="331"/>
      <c r="B268" s="333"/>
      <c r="C268" s="334"/>
      <c r="D268" s="334"/>
      <c r="E268" s="334"/>
    </row>
    <row r="269" spans="1:5" ht="12.75">
      <c r="A269" s="331"/>
      <c r="B269" s="333"/>
      <c r="C269" s="334"/>
      <c r="D269" s="334"/>
      <c r="E269" s="334"/>
    </row>
    <row r="270" spans="1:5" ht="12.75">
      <c r="A270" s="331"/>
      <c r="B270" s="333"/>
      <c r="C270" s="334"/>
      <c r="D270" s="334"/>
      <c r="E270" s="334"/>
    </row>
    <row r="271" spans="1:5" ht="12.75">
      <c r="A271" s="331"/>
      <c r="B271" s="333"/>
      <c r="C271" s="334"/>
      <c r="D271" s="334"/>
      <c r="E271" s="334"/>
    </row>
    <row r="272" spans="1:5" ht="12.75">
      <c r="A272" s="331"/>
      <c r="B272" s="333"/>
      <c r="C272" s="334"/>
      <c r="D272" s="334"/>
      <c r="E272" s="334"/>
    </row>
    <row r="273" spans="1:5" ht="12.75">
      <c r="A273" s="331"/>
      <c r="B273" s="333"/>
      <c r="C273" s="334"/>
      <c r="D273" s="334"/>
      <c r="E273" s="334"/>
    </row>
    <row r="274" spans="1:5" ht="12.75">
      <c r="A274" s="331"/>
      <c r="B274" s="333"/>
      <c r="C274" s="334"/>
      <c r="D274" s="334"/>
      <c r="E274" s="334"/>
    </row>
    <row r="275" spans="1:5" ht="12.75">
      <c r="A275" s="331"/>
      <c r="B275" s="333"/>
      <c r="C275" s="334"/>
      <c r="D275" s="334"/>
      <c r="E275" s="334"/>
    </row>
    <row r="276" spans="1:5" ht="12.75">
      <c r="A276" s="331"/>
      <c r="B276" s="333"/>
      <c r="C276" s="334"/>
      <c r="D276" s="334"/>
      <c r="E276" s="334"/>
    </row>
    <row r="277" spans="1:5" ht="12.75">
      <c r="A277" s="331"/>
      <c r="B277" s="333"/>
      <c r="C277" s="334"/>
      <c r="D277" s="334"/>
      <c r="E277" s="334"/>
    </row>
    <row r="278" spans="1:5" ht="12.75">
      <c r="A278" s="331"/>
      <c r="B278" s="333"/>
      <c r="C278" s="334"/>
      <c r="D278" s="334"/>
      <c r="E278" s="334"/>
    </row>
    <row r="279" spans="1:5" ht="12.75">
      <c r="A279" s="331"/>
      <c r="B279" s="333"/>
      <c r="C279" s="334"/>
      <c r="D279" s="334"/>
      <c r="E279" s="334"/>
    </row>
    <row r="280" spans="1:5" ht="12.75">
      <c r="A280" s="331"/>
      <c r="B280" s="333"/>
      <c r="C280" s="334"/>
      <c r="D280" s="334"/>
      <c r="E280" s="334"/>
    </row>
    <row r="281" spans="1:5" ht="12.75">
      <c r="A281" s="331"/>
      <c r="B281" s="333"/>
      <c r="C281" s="334"/>
      <c r="D281" s="334"/>
      <c r="E281" s="334"/>
    </row>
    <row r="282" spans="1:5" ht="12.75">
      <c r="A282" s="331"/>
      <c r="B282" s="333"/>
      <c r="C282" s="334"/>
      <c r="D282" s="334"/>
      <c r="E282" s="334"/>
    </row>
    <row r="283" spans="1:5" ht="12.75">
      <c r="A283" s="331"/>
      <c r="B283" s="333"/>
      <c r="C283" s="334"/>
      <c r="D283" s="334"/>
      <c r="E283" s="334"/>
    </row>
    <row r="284" spans="1:5" ht="12.75">
      <c r="A284" s="331"/>
      <c r="B284" s="333"/>
      <c r="C284" s="334"/>
      <c r="D284" s="334"/>
      <c r="E284" s="334"/>
    </row>
    <row r="285" spans="1:5" ht="12.75">
      <c r="A285" s="331"/>
      <c r="B285" s="333"/>
      <c r="C285" s="334"/>
      <c r="D285" s="334"/>
      <c r="E285" s="334"/>
    </row>
    <row r="286" spans="1:5" ht="12.75">
      <c r="A286" s="331"/>
      <c r="B286" s="333"/>
      <c r="C286" s="334"/>
      <c r="D286" s="334"/>
      <c r="E286" s="334"/>
    </row>
    <row r="287" spans="1:5" ht="12.75">
      <c r="A287" s="331"/>
      <c r="B287" s="333"/>
      <c r="C287" s="334"/>
      <c r="D287" s="334"/>
      <c r="E287" s="334"/>
    </row>
    <row r="288" spans="1:5" ht="12.75">
      <c r="A288" s="331"/>
      <c r="B288" s="333"/>
      <c r="C288" s="334"/>
      <c r="D288" s="334"/>
      <c r="E288" s="334"/>
    </row>
    <row r="289" spans="1:5" ht="12.75">
      <c r="A289" s="331"/>
      <c r="B289" s="333"/>
      <c r="C289" s="334"/>
      <c r="D289" s="334"/>
      <c r="E289" s="334"/>
    </row>
    <row r="290" spans="1:5" ht="12.75">
      <c r="A290" s="331"/>
      <c r="B290" s="333"/>
      <c r="C290" s="334"/>
      <c r="D290" s="334"/>
      <c r="E290" s="334"/>
    </row>
    <row r="291" spans="1:5" ht="12.75">
      <c r="A291" s="331"/>
      <c r="B291" s="333"/>
      <c r="C291" s="334"/>
      <c r="D291" s="334"/>
      <c r="E291" s="334"/>
    </row>
    <row r="292" spans="1:5" ht="12.75">
      <c r="A292" s="331"/>
      <c r="B292" s="333"/>
      <c r="C292" s="334"/>
      <c r="D292" s="334"/>
      <c r="E292" s="334"/>
    </row>
    <row r="293" spans="1:5" ht="12.75">
      <c r="A293" s="331"/>
      <c r="B293" s="333"/>
      <c r="C293" s="334"/>
      <c r="D293" s="334"/>
      <c r="E293" s="334"/>
    </row>
    <row r="294" spans="1:5" ht="12.75">
      <c r="A294" s="331"/>
      <c r="B294" s="333"/>
      <c r="C294" s="334"/>
      <c r="D294" s="334"/>
      <c r="E294" s="334"/>
    </row>
    <row r="295" spans="1:5" ht="12.75">
      <c r="A295" s="331"/>
      <c r="B295" s="333"/>
      <c r="C295" s="334"/>
      <c r="D295" s="334"/>
      <c r="E295" s="334"/>
    </row>
    <row r="296" spans="1:5" ht="12.75">
      <c r="A296" s="331"/>
      <c r="B296" s="333"/>
      <c r="C296" s="334"/>
      <c r="D296" s="334"/>
      <c r="E296" s="334"/>
    </row>
    <row r="297" spans="1:5" ht="12.75">
      <c r="A297" s="331"/>
      <c r="B297" s="333"/>
      <c r="C297" s="334"/>
      <c r="D297" s="334"/>
      <c r="E297" s="334"/>
    </row>
    <row r="298" spans="1:5" ht="12.75">
      <c r="A298" s="331"/>
      <c r="B298" s="333"/>
      <c r="C298" s="334"/>
      <c r="D298" s="334"/>
      <c r="E298" s="334"/>
    </row>
    <row r="299" spans="1:5" ht="12.75">
      <c r="A299" s="331"/>
      <c r="B299" s="333"/>
      <c r="C299" s="334"/>
      <c r="D299" s="334"/>
      <c r="E299" s="334"/>
    </row>
    <row r="300" spans="1:5" ht="12.75">
      <c r="A300" s="331"/>
      <c r="B300" s="333"/>
      <c r="C300" s="334"/>
      <c r="D300" s="334"/>
      <c r="E300" s="334"/>
    </row>
    <row r="301" spans="1:5" ht="12.75">
      <c r="A301" s="331"/>
      <c r="B301" s="333"/>
      <c r="C301" s="334"/>
      <c r="D301" s="334"/>
      <c r="E301" s="334"/>
    </row>
    <row r="302" spans="1:5" ht="12.75">
      <c r="A302" s="331"/>
      <c r="B302" s="333"/>
      <c r="C302" s="334"/>
      <c r="D302" s="334"/>
      <c r="E302" s="334"/>
    </row>
    <row r="303" spans="1:5" ht="12.75">
      <c r="A303" s="331"/>
      <c r="B303" s="333"/>
      <c r="C303" s="334"/>
      <c r="D303" s="334"/>
      <c r="E303" s="334"/>
    </row>
    <row r="304" spans="1:5" ht="12.75">
      <c r="A304" s="331"/>
      <c r="B304" s="333"/>
      <c r="C304" s="334"/>
      <c r="D304" s="334"/>
      <c r="E304" s="334"/>
    </row>
    <row r="305" spans="1:5" ht="12.75">
      <c r="A305" s="331"/>
      <c r="B305" s="333"/>
      <c r="C305" s="334"/>
      <c r="D305" s="334"/>
      <c r="E305" s="334"/>
    </row>
    <row r="306" spans="1:5" ht="12.75">
      <c r="A306" s="331"/>
      <c r="B306" s="333"/>
      <c r="C306" s="334"/>
      <c r="D306" s="334"/>
      <c r="E306" s="334"/>
    </row>
    <row r="307" spans="1:5" ht="12.75">
      <c r="A307" s="331"/>
      <c r="B307" s="333"/>
      <c r="C307" s="334"/>
      <c r="D307" s="334"/>
      <c r="E307" s="334"/>
    </row>
    <row r="308" spans="1:5" ht="12.75">
      <c r="A308" s="331"/>
      <c r="B308" s="333"/>
      <c r="C308" s="334"/>
      <c r="D308" s="334"/>
      <c r="E308" s="334"/>
    </row>
    <row r="309" spans="1:5" ht="12.75">
      <c r="A309" s="331"/>
      <c r="B309" s="333"/>
      <c r="C309" s="334"/>
      <c r="D309" s="334"/>
      <c r="E309" s="334"/>
    </row>
    <row r="310" spans="1:5" ht="12.75">
      <c r="A310" s="331"/>
      <c r="B310" s="333"/>
      <c r="C310" s="334"/>
      <c r="D310" s="334"/>
      <c r="E310" s="334"/>
    </row>
    <row r="311" spans="1:5" ht="12.75">
      <c r="A311" s="331"/>
      <c r="B311" s="333"/>
      <c r="C311" s="334"/>
      <c r="D311" s="334"/>
      <c r="E311" s="334"/>
    </row>
    <row r="312" spans="1:5" ht="12.75">
      <c r="A312" s="331"/>
      <c r="B312" s="333"/>
      <c r="C312" s="334"/>
      <c r="D312" s="334"/>
      <c r="E312" s="334"/>
    </row>
    <row r="313" spans="1:5" ht="12.75">
      <c r="A313" s="331"/>
      <c r="B313" s="333"/>
      <c r="C313" s="334"/>
      <c r="D313" s="334"/>
      <c r="E313" s="334"/>
    </row>
    <row r="314" spans="1:5" ht="12.75">
      <c r="A314" s="331"/>
      <c r="B314" s="333"/>
      <c r="C314" s="334"/>
      <c r="D314" s="334"/>
      <c r="E314" s="334"/>
    </row>
    <row r="315" spans="1:5" ht="12.75">
      <c r="A315" s="331"/>
      <c r="B315" s="333"/>
      <c r="C315" s="334"/>
      <c r="D315" s="334"/>
      <c r="E315" s="334"/>
    </row>
    <row r="316" spans="1:5" ht="12.75">
      <c r="A316" s="331"/>
      <c r="B316" s="333"/>
      <c r="C316" s="334"/>
      <c r="D316" s="334"/>
      <c r="E316" s="334"/>
    </row>
    <row r="317" spans="1:5" ht="12.75">
      <c r="A317" s="331"/>
      <c r="B317" s="333"/>
      <c r="C317" s="334"/>
      <c r="D317" s="334"/>
      <c r="E317" s="334"/>
    </row>
  </sheetData>
  <mergeCells count="9">
    <mergeCell ref="I58:I63"/>
    <mergeCell ref="A4:G4"/>
    <mergeCell ref="A5:G5"/>
    <mergeCell ref="A6:G6"/>
    <mergeCell ref="A71:G71"/>
    <mergeCell ref="A72:G72"/>
    <mergeCell ref="A1:G1"/>
    <mergeCell ref="A2:G2"/>
    <mergeCell ref="A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P329"/>
  <sheetViews>
    <sheetView zoomScaleSheetLayoutView="100" workbookViewId="0" topLeftCell="A10">
      <selection activeCell="D321" sqref="D321"/>
    </sheetView>
  </sheetViews>
  <sheetFormatPr defaultColWidth="9.00390625" defaultRowHeight="12.75"/>
  <cols>
    <col min="1" max="1" width="39.375" style="2" customWidth="1"/>
    <col min="2" max="2" width="6.375" style="2" customWidth="1"/>
    <col min="3" max="3" width="7.25390625" style="1" customWidth="1"/>
    <col min="4" max="4" width="13.375" style="1" customWidth="1"/>
    <col min="5" max="5" width="5.625" style="1" customWidth="1"/>
    <col min="6" max="6" width="7.00390625" style="1" customWidth="1"/>
    <col min="7" max="7" width="11.25390625" style="12" customWidth="1"/>
    <col min="8" max="8" width="9.625" style="1" bestFit="1" customWidth="1"/>
    <col min="9" max="16384" width="9.125" style="1" customWidth="1"/>
  </cols>
  <sheetData>
    <row r="1" spans="1:7" s="13" customFormat="1" ht="26.25" customHeight="1">
      <c r="A1" s="393" t="s">
        <v>355</v>
      </c>
      <c r="B1" s="393"/>
      <c r="C1" s="393"/>
      <c r="D1" s="393"/>
      <c r="E1" s="393"/>
      <c r="F1" s="393"/>
      <c r="G1" s="393"/>
    </row>
    <row r="2" spans="1:7" s="13" customFormat="1" ht="16.5" customHeight="1">
      <c r="A2" s="393" t="s">
        <v>369</v>
      </c>
      <c r="B2" s="393"/>
      <c r="C2" s="393"/>
      <c r="D2" s="393"/>
      <c r="E2" s="393"/>
      <c r="F2" s="393"/>
      <c r="G2" s="393"/>
    </row>
    <row r="3" spans="1:10" ht="44.25" customHeight="1">
      <c r="A3" s="394" t="s">
        <v>370</v>
      </c>
      <c r="B3" s="394"/>
      <c r="C3" s="394"/>
      <c r="D3" s="394"/>
      <c r="E3" s="394"/>
      <c r="F3" s="394"/>
      <c r="G3" s="394"/>
      <c r="J3" s="13" t="s">
        <v>358</v>
      </c>
    </row>
    <row r="4" spans="1:7" ht="33" customHeight="1" hidden="1">
      <c r="A4" s="394"/>
      <c r="B4" s="394"/>
      <c r="C4" s="394"/>
      <c r="D4" s="394"/>
      <c r="E4" s="394"/>
      <c r="F4" s="394"/>
      <c r="G4" s="394"/>
    </row>
    <row r="5" spans="1:7" ht="6" customHeight="1" hidden="1">
      <c r="A5" s="394"/>
      <c r="B5" s="394"/>
      <c r="C5" s="394"/>
      <c r="D5" s="394"/>
      <c r="E5" s="394"/>
      <c r="F5" s="394"/>
      <c r="G5" s="394"/>
    </row>
    <row r="6" spans="1:7" ht="3.75" customHeight="1" hidden="1">
      <c r="A6" s="395"/>
      <c r="B6" s="395"/>
      <c r="C6" s="395"/>
      <c r="D6" s="395"/>
      <c r="E6" s="395"/>
      <c r="F6" s="395"/>
      <c r="G6" s="395"/>
    </row>
    <row r="7" spans="1:20" ht="13.5" customHeight="1">
      <c r="A7" s="396" t="s">
        <v>42</v>
      </c>
      <c r="B7" s="397" t="s">
        <v>43</v>
      </c>
      <c r="C7" s="397" t="s">
        <v>44</v>
      </c>
      <c r="D7" s="397" t="s">
        <v>174</v>
      </c>
      <c r="E7" s="397" t="s">
        <v>45</v>
      </c>
      <c r="F7" s="397" t="s">
        <v>173</v>
      </c>
      <c r="G7" s="398" t="s">
        <v>117</v>
      </c>
      <c r="J7" s="124" t="s">
        <v>175</v>
      </c>
      <c r="K7" s="124" t="s">
        <v>176</v>
      </c>
      <c r="L7" s="124" t="s">
        <v>177</v>
      </c>
      <c r="M7" s="124" t="s">
        <v>178</v>
      </c>
      <c r="N7" s="124" t="s">
        <v>179</v>
      </c>
      <c r="O7" s="124" t="s">
        <v>180</v>
      </c>
      <c r="P7" s="124" t="s">
        <v>181</v>
      </c>
      <c r="Q7" s="124" t="s">
        <v>182</v>
      </c>
      <c r="R7" s="124" t="s">
        <v>183</v>
      </c>
      <c r="S7" s="125">
        <v>22630</v>
      </c>
      <c r="T7" s="124"/>
    </row>
    <row r="8" spans="1:19" ht="30.75" customHeight="1">
      <c r="A8" s="396"/>
      <c r="B8" s="397"/>
      <c r="C8" s="397"/>
      <c r="D8" s="397"/>
      <c r="E8" s="397"/>
      <c r="F8" s="397"/>
      <c r="G8" s="398"/>
      <c r="J8" s="126" t="e">
        <f>G16+G53+G60+#REF!</f>
        <v>#REF!</v>
      </c>
      <c r="K8" s="126" t="e">
        <f>G18+G55+G62+#REF!</f>
        <v>#REF!</v>
      </c>
      <c r="L8" s="126" t="e">
        <f>G310+#REF!</f>
        <v>#REF!</v>
      </c>
      <c r="M8" s="126" t="e">
        <f>#REF!</f>
        <v>#REF!</v>
      </c>
      <c r="N8" s="126">
        <f>G264+G269+G274+G279+G284+G297</f>
        <v>201.4</v>
      </c>
      <c r="O8" s="121">
        <f>G300</f>
        <v>25</v>
      </c>
      <c r="P8" s="126" t="e">
        <f>G35+G68+G74+G169+G176+G220+G300+#REF!</f>
        <v>#REF!</v>
      </c>
      <c r="Q8" s="126" t="e">
        <f>P8</f>
        <v>#REF!</v>
      </c>
      <c r="R8" s="126">
        <f>G32+G258</f>
        <v>67.6</v>
      </c>
      <c r="S8" s="126">
        <f>R8</f>
        <v>67.6</v>
      </c>
    </row>
    <row r="9" spans="1:7" s="7" customFormat="1" ht="49.5" customHeight="1">
      <c r="A9" s="338" t="s">
        <v>389</v>
      </c>
      <c r="B9" s="87">
        <v>895</v>
      </c>
      <c r="C9" s="339"/>
      <c r="D9" s="339"/>
      <c r="E9" s="340"/>
      <c r="F9" s="340"/>
      <c r="G9" s="341">
        <f>G10</f>
        <v>1552.4</v>
      </c>
    </row>
    <row r="10" spans="1:7" s="78" customFormat="1" ht="15.75" customHeight="1">
      <c r="A10" s="20" t="s">
        <v>46</v>
      </c>
      <c r="B10" s="21">
        <v>895</v>
      </c>
      <c r="C10" s="52" t="s">
        <v>47</v>
      </c>
      <c r="D10" s="342"/>
      <c r="E10" s="343"/>
      <c r="F10" s="343"/>
      <c r="G10" s="54">
        <f>G11+G19+G40</f>
        <v>1552.4</v>
      </c>
    </row>
    <row r="11" spans="1:7" s="79" customFormat="1" ht="45.75" customHeight="1">
      <c r="A11" s="344" t="s">
        <v>48</v>
      </c>
      <c r="B11" s="22">
        <v>895</v>
      </c>
      <c r="C11" s="22" t="s">
        <v>49</v>
      </c>
      <c r="D11" s="23"/>
      <c r="E11" s="27"/>
      <c r="F11" s="27"/>
      <c r="G11" s="42">
        <f>G12</f>
        <v>1178.8</v>
      </c>
    </row>
    <row r="12" spans="1:7" s="3" customFormat="1" ht="26.25" customHeight="1">
      <c r="A12" s="90" t="s">
        <v>388</v>
      </c>
      <c r="B12" s="91">
        <v>895</v>
      </c>
      <c r="C12" s="88" t="s">
        <v>49</v>
      </c>
      <c r="D12" s="88" t="s">
        <v>409</v>
      </c>
      <c r="E12" s="93"/>
      <c r="F12" s="93"/>
      <c r="G12" s="94">
        <f>G13</f>
        <v>1178.8</v>
      </c>
    </row>
    <row r="13" spans="1:7" s="3" customFormat="1" ht="60.75" customHeight="1">
      <c r="A13" s="36" t="s">
        <v>157</v>
      </c>
      <c r="B13" s="33">
        <v>895</v>
      </c>
      <c r="C13" s="34" t="s">
        <v>49</v>
      </c>
      <c r="D13" s="34" t="str">
        <f>D12</f>
        <v>0020000100</v>
      </c>
      <c r="E13" s="50" t="s">
        <v>156</v>
      </c>
      <c r="F13" s="50"/>
      <c r="G13" s="35">
        <f>G14</f>
        <v>1178.8</v>
      </c>
    </row>
    <row r="14" spans="1:7" s="3" customFormat="1" ht="31.5" customHeight="1">
      <c r="A14" s="36" t="s">
        <v>172</v>
      </c>
      <c r="B14" s="33">
        <v>895</v>
      </c>
      <c r="C14" s="34" t="s">
        <v>49</v>
      </c>
      <c r="D14" s="34" t="str">
        <f>D13</f>
        <v>0020000100</v>
      </c>
      <c r="E14" s="34" t="s">
        <v>150</v>
      </c>
      <c r="F14" s="50"/>
      <c r="G14" s="35">
        <f>G15+G17</f>
        <v>1178.8</v>
      </c>
    </row>
    <row r="15" spans="1:7" s="4" customFormat="1" ht="36" customHeight="1">
      <c r="A15" s="36" t="s">
        <v>152</v>
      </c>
      <c r="B15" s="33">
        <v>895</v>
      </c>
      <c r="C15" s="34" t="s">
        <v>49</v>
      </c>
      <c r="D15" s="34" t="str">
        <f>D14</f>
        <v>0020000100</v>
      </c>
      <c r="E15" s="34" t="s">
        <v>50</v>
      </c>
      <c r="F15" s="34"/>
      <c r="G15" s="35">
        <f>G16</f>
        <v>920.8</v>
      </c>
    </row>
    <row r="16" spans="1:7" s="4" customFormat="1" ht="15" customHeight="1">
      <c r="A16" s="36" t="s">
        <v>119</v>
      </c>
      <c r="B16" s="33">
        <v>895</v>
      </c>
      <c r="C16" s="34" t="s">
        <v>49</v>
      </c>
      <c r="D16" s="34" t="str">
        <f>D15</f>
        <v>0020000100</v>
      </c>
      <c r="E16" s="34" t="s">
        <v>50</v>
      </c>
      <c r="F16" s="34" t="s">
        <v>120</v>
      </c>
      <c r="G16" s="123">
        <v>920.8</v>
      </c>
    </row>
    <row r="17" spans="1:7" s="4" customFormat="1" ht="48" customHeight="1">
      <c r="A17" s="36" t="s">
        <v>406</v>
      </c>
      <c r="B17" s="33">
        <v>895</v>
      </c>
      <c r="C17" s="34" t="s">
        <v>49</v>
      </c>
      <c r="D17" s="34" t="str">
        <f>D16</f>
        <v>0020000100</v>
      </c>
      <c r="E17" s="34" t="s">
        <v>405</v>
      </c>
      <c r="F17" s="34"/>
      <c r="G17" s="35">
        <f>G18</f>
        <v>258</v>
      </c>
    </row>
    <row r="18" spans="1:7" s="4" customFormat="1" ht="12.75" customHeight="1">
      <c r="A18" s="36" t="s">
        <v>124</v>
      </c>
      <c r="B18" s="33">
        <v>895</v>
      </c>
      <c r="C18" s="34" t="s">
        <v>49</v>
      </c>
      <c r="D18" s="34" t="str">
        <f>D16</f>
        <v>0020000100</v>
      </c>
      <c r="E18" s="34" t="s">
        <v>405</v>
      </c>
      <c r="F18" s="34" t="s">
        <v>121</v>
      </c>
      <c r="G18" s="123">
        <v>258</v>
      </c>
    </row>
    <row r="19" spans="1:7" s="79" customFormat="1" ht="57.75" customHeight="1">
      <c r="A19" s="41" t="s">
        <v>51</v>
      </c>
      <c r="B19" s="22">
        <v>895</v>
      </c>
      <c r="C19" s="22" t="s">
        <v>52</v>
      </c>
      <c r="D19" s="24"/>
      <c r="E19" s="31"/>
      <c r="F19" s="31"/>
      <c r="G19" s="42">
        <f>G20+G25</f>
        <v>313.6</v>
      </c>
    </row>
    <row r="20" spans="1:7" s="79" customFormat="1" ht="26.25" customHeight="1">
      <c r="A20" s="90" t="s">
        <v>39</v>
      </c>
      <c r="B20" s="91">
        <v>895</v>
      </c>
      <c r="C20" s="88" t="s">
        <v>52</v>
      </c>
      <c r="D20" s="88" t="s">
        <v>410</v>
      </c>
      <c r="E20" s="93"/>
      <c r="F20" s="93"/>
      <c r="G20" s="94">
        <f>G21</f>
        <v>142.9</v>
      </c>
    </row>
    <row r="21" spans="1:7" s="79" customFormat="1" ht="60.75" customHeight="1">
      <c r="A21" s="36" t="s">
        <v>157</v>
      </c>
      <c r="B21" s="33">
        <v>895</v>
      </c>
      <c r="C21" s="34" t="s">
        <v>52</v>
      </c>
      <c r="D21" s="34" t="str">
        <f>D20</f>
        <v>0020000300</v>
      </c>
      <c r="E21" s="50" t="s">
        <v>156</v>
      </c>
      <c r="F21" s="50"/>
      <c r="G21" s="35">
        <f>G22</f>
        <v>142.9</v>
      </c>
    </row>
    <row r="22" spans="1:7" s="79" customFormat="1" ht="27.75" customHeight="1">
      <c r="A22" s="36" t="s">
        <v>172</v>
      </c>
      <c r="B22" s="33">
        <v>895</v>
      </c>
      <c r="C22" s="34" t="s">
        <v>52</v>
      </c>
      <c r="D22" s="34" t="str">
        <f>D21</f>
        <v>0020000300</v>
      </c>
      <c r="E22" s="34" t="s">
        <v>150</v>
      </c>
      <c r="F22" s="50"/>
      <c r="G22" s="35">
        <f>G23</f>
        <v>142.9</v>
      </c>
    </row>
    <row r="23" spans="1:7" s="79" customFormat="1" ht="50.25" customHeight="1">
      <c r="A23" s="36" t="s">
        <v>41</v>
      </c>
      <c r="B23" s="33">
        <v>895</v>
      </c>
      <c r="C23" s="34" t="s">
        <v>52</v>
      </c>
      <c r="D23" s="34" t="str">
        <f>D22</f>
        <v>0020000300</v>
      </c>
      <c r="E23" s="34" t="s">
        <v>40</v>
      </c>
      <c r="F23" s="34"/>
      <c r="G23" s="35">
        <f>G24</f>
        <v>142.9</v>
      </c>
    </row>
    <row r="24" spans="1:7" s="79" customFormat="1" ht="16.5" customHeight="1">
      <c r="A24" s="36" t="s">
        <v>129</v>
      </c>
      <c r="B24" s="33">
        <v>895</v>
      </c>
      <c r="C24" s="34" t="s">
        <v>52</v>
      </c>
      <c r="D24" s="34" t="str">
        <f>D23</f>
        <v>0020000300</v>
      </c>
      <c r="E24" s="34" t="s">
        <v>40</v>
      </c>
      <c r="F24" s="34" t="s">
        <v>130</v>
      </c>
      <c r="G24" s="123">
        <v>142.9</v>
      </c>
    </row>
    <row r="25" spans="1:7" ht="30" customHeight="1">
      <c r="A25" s="90" t="s">
        <v>53</v>
      </c>
      <c r="B25" s="91">
        <v>895</v>
      </c>
      <c r="C25" s="88" t="s">
        <v>52</v>
      </c>
      <c r="D25" s="88" t="s">
        <v>411</v>
      </c>
      <c r="E25" s="93"/>
      <c r="F25" s="93"/>
      <c r="G25" s="89">
        <f>G26+G36</f>
        <v>170.7</v>
      </c>
    </row>
    <row r="26" spans="1:7" s="4" customFormat="1" ht="24.75" customHeight="1">
      <c r="A26" s="36" t="s">
        <v>147</v>
      </c>
      <c r="B26" s="33">
        <v>895</v>
      </c>
      <c r="C26" s="34" t="s">
        <v>52</v>
      </c>
      <c r="D26" s="34" t="str">
        <f aca="true" t="shared" si="0" ref="D26:D39">D25</f>
        <v>0020000400</v>
      </c>
      <c r="E26" s="34" t="s">
        <v>115</v>
      </c>
      <c r="F26" s="34"/>
      <c r="G26" s="35">
        <f>G27</f>
        <v>170.7</v>
      </c>
    </row>
    <row r="27" spans="1:7" s="4" customFormat="1" ht="39.75" customHeight="1">
      <c r="A27" s="36" t="s">
        <v>153</v>
      </c>
      <c r="B27" s="33">
        <v>895</v>
      </c>
      <c r="C27" s="34" t="s">
        <v>52</v>
      </c>
      <c r="D27" s="34" t="str">
        <f t="shared" si="0"/>
        <v>0020000400</v>
      </c>
      <c r="E27" s="34" t="s">
        <v>136</v>
      </c>
      <c r="F27" s="34"/>
      <c r="G27" s="35">
        <f>G28+G31</f>
        <v>170.7</v>
      </c>
    </row>
    <row r="28" spans="1:7" s="6" customFormat="1" ht="24">
      <c r="A28" s="36" t="s">
        <v>54</v>
      </c>
      <c r="B28" s="33">
        <v>895</v>
      </c>
      <c r="C28" s="34" t="s">
        <v>52</v>
      </c>
      <c r="D28" s="34" t="str">
        <f t="shared" si="0"/>
        <v>0020000400</v>
      </c>
      <c r="E28" s="34" t="s">
        <v>55</v>
      </c>
      <c r="F28" s="34"/>
      <c r="G28" s="35">
        <f>G29+G30</f>
        <v>78</v>
      </c>
    </row>
    <row r="29" spans="1:7" s="6" customFormat="1" ht="17.25" customHeight="1">
      <c r="A29" s="36" t="s">
        <v>123</v>
      </c>
      <c r="B29" s="33">
        <v>895</v>
      </c>
      <c r="C29" s="34" t="s">
        <v>52</v>
      </c>
      <c r="D29" s="34" t="str">
        <f t="shared" si="0"/>
        <v>0020000400</v>
      </c>
      <c r="E29" s="34" t="s">
        <v>55</v>
      </c>
      <c r="F29" s="34" t="s">
        <v>122</v>
      </c>
      <c r="G29" s="123">
        <v>73.7</v>
      </c>
    </row>
    <row r="30" spans="1:7" s="6" customFormat="1" ht="17.25" customHeight="1">
      <c r="A30" s="36" t="s">
        <v>129</v>
      </c>
      <c r="B30" s="33">
        <v>895</v>
      </c>
      <c r="C30" s="34" t="s">
        <v>52</v>
      </c>
      <c r="D30" s="34" t="str">
        <f t="shared" si="0"/>
        <v>0020000400</v>
      </c>
      <c r="E30" s="34" t="s">
        <v>55</v>
      </c>
      <c r="F30" s="34" t="s">
        <v>130</v>
      </c>
      <c r="G30" s="123">
        <v>4.3</v>
      </c>
    </row>
    <row r="31" spans="1:7" s="6" customFormat="1" ht="39" customHeight="1">
      <c r="A31" s="36" t="s">
        <v>162</v>
      </c>
      <c r="B31" s="33">
        <v>895</v>
      </c>
      <c r="C31" s="34" t="s">
        <v>52</v>
      </c>
      <c r="D31" s="34" t="str">
        <f t="shared" si="0"/>
        <v>0020000400</v>
      </c>
      <c r="E31" s="34" t="s">
        <v>56</v>
      </c>
      <c r="F31" s="34"/>
      <c r="G31" s="35">
        <f>G32+G33+G34+G35</f>
        <v>92.7</v>
      </c>
    </row>
    <row r="32" spans="1:7" s="6" customFormat="1" ht="12">
      <c r="A32" s="36" t="s">
        <v>125</v>
      </c>
      <c r="B32" s="33">
        <v>895</v>
      </c>
      <c r="C32" s="34" t="s">
        <v>52</v>
      </c>
      <c r="D32" s="34" t="str">
        <f t="shared" si="0"/>
        <v>0020000400</v>
      </c>
      <c r="E32" s="34" t="s">
        <v>56</v>
      </c>
      <c r="F32" s="34" t="s">
        <v>126</v>
      </c>
      <c r="G32" s="123">
        <v>57.6</v>
      </c>
    </row>
    <row r="33" spans="1:7" s="6" customFormat="1" ht="14.25" customHeight="1">
      <c r="A33" s="36" t="s">
        <v>127</v>
      </c>
      <c r="B33" s="33">
        <v>895</v>
      </c>
      <c r="C33" s="34" t="s">
        <v>52</v>
      </c>
      <c r="D33" s="34" t="str">
        <f t="shared" si="0"/>
        <v>0020000400</v>
      </c>
      <c r="E33" s="34" t="s">
        <v>56</v>
      </c>
      <c r="F33" s="34" t="s">
        <v>128</v>
      </c>
      <c r="G33" s="123">
        <v>9.6</v>
      </c>
    </row>
    <row r="34" spans="1:7" s="6" customFormat="1" ht="14.25" customHeight="1" hidden="1">
      <c r="A34" s="36" t="s">
        <v>129</v>
      </c>
      <c r="B34" s="33">
        <v>895</v>
      </c>
      <c r="C34" s="34" t="s">
        <v>52</v>
      </c>
      <c r="D34" s="34" t="str">
        <f t="shared" si="0"/>
        <v>0020000400</v>
      </c>
      <c r="E34" s="34" t="s">
        <v>56</v>
      </c>
      <c r="F34" s="34" t="s">
        <v>130</v>
      </c>
      <c r="G34" s="123"/>
    </row>
    <row r="35" spans="1:7" s="6" customFormat="1" ht="14.25" customHeight="1">
      <c r="A35" s="36" t="s">
        <v>137</v>
      </c>
      <c r="B35" s="33">
        <v>895</v>
      </c>
      <c r="C35" s="34" t="s">
        <v>52</v>
      </c>
      <c r="D35" s="34" t="str">
        <f t="shared" si="0"/>
        <v>0020000400</v>
      </c>
      <c r="E35" s="34" t="s">
        <v>56</v>
      </c>
      <c r="F35" s="34" t="s">
        <v>138</v>
      </c>
      <c r="G35" s="123">
        <v>25.5</v>
      </c>
    </row>
    <row r="36" spans="1:7" s="6" customFormat="1" ht="14.25" customHeight="1" hidden="1">
      <c r="A36" s="84" t="s">
        <v>155</v>
      </c>
      <c r="B36" s="83">
        <v>895</v>
      </c>
      <c r="C36" s="348" t="s">
        <v>52</v>
      </c>
      <c r="D36" s="348" t="str">
        <f t="shared" si="0"/>
        <v>0020000400</v>
      </c>
      <c r="E36" s="348" t="s">
        <v>154</v>
      </c>
      <c r="F36" s="348"/>
      <c r="G36" s="349">
        <f>G37</f>
        <v>0</v>
      </c>
    </row>
    <row r="37" spans="1:7" s="6" customFormat="1" ht="14.25" customHeight="1" hidden="1">
      <c r="A37" s="36" t="s">
        <v>149</v>
      </c>
      <c r="B37" s="33">
        <v>895</v>
      </c>
      <c r="C37" s="34" t="s">
        <v>52</v>
      </c>
      <c r="D37" s="34" t="str">
        <f t="shared" si="0"/>
        <v>0020000400</v>
      </c>
      <c r="E37" s="34" t="s">
        <v>116</v>
      </c>
      <c r="F37" s="34"/>
      <c r="G37" s="35">
        <f>G38</f>
        <v>0</v>
      </c>
    </row>
    <row r="38" spans="1:7" s="6" customFormat="1" ht="14.25" customHeight="1" hidden="1">
      <c r="A38" s="44" t="s">
        <v>60</v>
      </c>
      <c r="B38" s="33">
        <v>895</v>
      </c>
      <c r="C38" s="34" t="s">
        <v>52</v>
      </c>
      <c r="D38" s="34" t="str">
        <f t="shared" si="0"/>
        <v>0020000400</v>
      </c>
      <c r="E38" s="34" t="s">
        <v>61</v>
      </c>
      <c r="F38" s="34"/>
      <c r="G38" s="35">
        <f>G39</f>
        <v>0</v>
      </c>
    </row>
    <row r="39" spans="1:7" s="6" customFormat="1" ht="14.25" customHeight="1" hidden="1">
      <c r="A39" s="44" t="s">
        <v>131</v>
      </c>
      <c r="B39" s="33">
        <v>895</v>
      </c>
      <c r="C39" s="34" t="s">
        <v>52</v>
      </c>
      <c r="D39" s="34" t="str">
        <f t="shared" si="0"/>
        <v>0020000400</v>
      </c>
      <c r="E39" s="34" t="s">
        <v>61</v>
      </c>
      <c r="F39" s="34" t="s">
        <v>132</v>
      </c>
      <c r="G39" s="357"/>
    </row>
    <row r="40" spans="1:7" s="6" customFormat="1" ht="20.25" customHeight="1">
      <c r="A40" s="115" t="s">
        <v>57</v>
      </c>
      <c r="B40" s="249">
        <v>895</v>
      </c>
      <c r="C40" s="152" t="s">
        <v>58</v>
      </c>
      <c r="D40" s="152"/>
      <c r="E40" s="118"/>
      <c r="F40" s="118"/>
      <c r="G40" s="119">
        <f>G41</f>
        <v>60</v>
      </c>
    </row>
    <row r="41" spans="1:7" s="80" customFormat="1" ht="54" customHeight="1">
      <c r="A41" s="90" t="s">
        <v>59</v>
      </c>
      <c r="B41" s="91">
        <v>895</v>
      </c>
      <c r="C41" s="88" t="s">
        <v>58</v>
      </c>
      <c r="D41" s="88" t="s">
        <v>412</v>
      </c>
      <c r="E41" s="93"/>
      <c r="F41" s="93"/>
      <c r="G41" s="92">
        <f>G42</f>
        <v>60</v>
      </c>
    </row>
    <row r="42" spans="1:7" s="6" customFormat="1" ht="15.75" customHeight="1">
      <c r="A42" s="29" t="s">
        <v>155</v>
      </c>
      <c r="B42" s="33">
        <v>895</v>
      </c>
      <c r="C42" s="34" t="s">
        <v>58</v>
      </c>
      <c r="D42" s="34" t="str">
        <f>D41</f>
        <v>0920000500</v>
      </c>
      <c r="E42" s="31" t="s">
        <v>154</v>
      </c>
      <c r="F42" s="27"/>
      <c r="G42" s="35">
        <f>G43</f>
        <v>60</v>
      </c>
    </row>
    <row r="43" spans="1:7" s="6" customFormat="1" ht="21" customHeight="1">
      <c r="A43" s="29" t="s">
        <v>149</v>
      </c>
      <c r="B43" s="33">
        <v>895</v>
      </c>
      <c r="C43" s="34" t="s">
        <v>58</v>
      </c>
      <c r="D43" s="34" t="str">
        <f>D42</f>
        <v>0920000500</v>
      </c>
      <c r="E43" s="31" t="s">
        <v>116</v>
      </c>
      <c r="F43" s="27"/>
      <c r="G43" s="35">
        <f>G44</f>
        <v>60</v>
      </c>
    </row>
    <row r="44" spans="1:7" s="6" customFormat="1" ht="22.5" customHeight="1">
      <c r="A44" s="36" t="s">
        <v>60</v>
      </c>
      <c r="B44" s="33">
        <v>895</v>
      </c>
      <c r="C44" s="34" t="s">
        <v>58</v>
      </c>
      <c r="D44" s="34" t="str">
        <f>D43</f>
        <v>0920000500</v>
      </c>
      <c r="E44" s="34" t="s">
        <v>169</v>
      </c>
      <c r="F44" s="34"/>
      <c r="G44" s="35">
        <f>G45</f>
        <v>60</v>
      </c>
    </row>
    <row r="45" spans="1:7" s="6" customFormat="1" ht="15.75" customHeight="1">
      <c r="A45" s="36" t="s">
        <v>131</v>
      </c>
      <c r="B45" s="33">
        <v>895</v>
      </c>
      <c r="C45" s="34" t="s">
        <v>58</v>
      </c>
      <c r="D45" s="34" t="str">
        <f>D44</f>
        <v>0920000500</v>
      </c>
      <c r="E45" s="34" t="s">
        <v>169</v>
      </c>
      <c r="F45" s="34" t="s">
        <v>132</v>
      </c>
      <c r="G45" s="123">
        <v>60</v>
      </c>
    </row>
    <row r="46" spans="1:8" s="7" customFormat="1" ht="48.75" customHeight="1">
      <c r="A46" s="338" t="s">
        <v>390</v>
      </c>
      <c r="B46" s="87">
        <v>990</v>
      </c>
      <c r="C46" s="345"/>
      <c r="D46" s="345"/>
      <c r="E46" s="345"/>
      <c r="F46" s="345"/>
      <c r="G46" s="341">
        <f>G47+G124+G137+G156+G231+G238+G289+G304+G311+G319</f>
        <v>21547.600000000002</v>
      </c>
      <c r="H46" s="120"/>
    </row>
    <row r="47" spans="1:7" s="78" customFormat="1" ht="23.25" customHeight="1">
      <c r="A47" s="20" t="s">
        <v>46</v>
      </c>
      <c r="B47" s="21">
        <v>990</v>
      </c>
      <c r="C47" s="52" t="s">
        <v>47</v>
      </c>
      <c r="D47" s="342"/>
      <c r="E47" s="343"/>
      <c r="F47" s="343"/>
      <c r="G47" s="42">
        <f>G48+G103+G108</f>
        <v>5889.700000000001</v>
      </c>
    </row>
    <row r="48" spans="1:7" s="86" customFormat="1" ht="61.5" customHeight="1">
      <c r="A48" s="346" t="s">
        <v>62</v>
      </c>
      <c r="B48" s="85">
        <v>990</v>
      </c>
      <c r="C48" s="347" t="s">
        <v>63</v>
      </c>
      <c r="D48" s="88"/>
      <c r="E48" s="93"/>
      <c r="F48" s="93"/>
      <c r="G48" s="89">
        <f>G49+G56+G82+G87</f>
        <v>4731.700000000001</v>
      </c>
    </row>
    <row r="49" spans="1:7" s="79" customFormat="1" ht="16.5" customHeight="1">
      <c r="A49" s="25" t="s">
        <v>393</v>
      </c>
      <c r="B49" s="26">
        <v>990</v>
      </c>
      <c r="C49" s="23" t="s">
        <v>63</v>
      </c>
      <c r="D49" s="23" t="s">
        <v>413</v>
      </c>
      <c r="E49" s="27"/>
      <c r="F49" s="27"/>
      <c r="G49" s="28">
        <f>G50</f>
        <v>1178.8</v>
      </c>
    </row>
    <row r="50" spans="1:7" ht="80.25" customHeight="1">
      <c r="A50" s="29" t="s">
        <v>157</v>
      </c>
      <c r="B50" s="30">
        <v>990</v>
      </c>
      <c r="C50" s="31" t="s">
        <v>63</v>
      </c>
      <c r="D50" s="359" t="str">
        <f>D49</f>
        <v>0020000500</v>
      </c>
      <c r="E50" s="31" t="s">
        <v>156</v>
      </c>
      <c r="F50" s="31"/>
      <c r="G50" s="32">
        <f>G51</f>
        <v>1178.8</v>
      </c>
    </row>
    <row r="51" spans="1:7" s="4" customFormat="1" ht="26.25" customHeight="1">
      <c r="A51" s="36" t="s">
        <v>151</v>
      </c>
      <c r="B51" s="33">
        <v>990</v>
      </c>
      <c r="C51" s="34" t="s">
        <v>64</v>
      </c>
      <c r="D51" s="358" t="str">
        <f>D50</f>
        <v>0020000500</v>
      </c>
      <c r="E51" s="34" t="s">
        <v>150</v>
      </c>
      <c r="F51" s="34"/>
      <c r="G51" s="35">
        <f>G52+G54</f>
        <v>1178.8</v>
      </c>
    </row>
    <row r="52" spans="1:7" s="4" customFormat="1" ht="38.25" customHeight="1">
      <c r="A52" s="36" t="s">
        <v>152</v>
      </c>
      <c r="B52" s="33">
        <v>990</v>
      </c>
      <c r="C52" s="34" t="s">
        <v>64</v>
      </c>
      <c r="D52" s="358" t="str">
        <f>D51</f>
        <v>0020000500</v>
      </c>
      <c r="E52" s="34" t="s">
        <v>50</v>
      </c>
      <c r="F52" s="34"/>
      <c r="G52" s="35">
        <f>G53</f>
        <v>920.8</v>
      </c>
    </row>
    <row r="53" spans="1:7" s="4" customFormat="1" ht="14.25" customHeight="1">
      <c r="A53" s="36" t="s">
        <v>119</v>
      </c>
      <c r="B53" s="33">
        <v>990</v>
      </c>
      <c r="C53" s="34" t="s">
        <v>64</v>
      </c>
      <c r="D53" s="358" t="str">
        <f>D52</f>
        <v>0020000500</v>
      </c>
      <c r="E53" s="34" t="s">
        <v>50</v>
      </c>
      <c r="F53" s="34" t="s">
        <v>120</v>
      </c>
      <c r="G53" s="123">
        <v>920.8</v>
      </c>
    </row>
    <row r="54" spans="1:7" s="4" customFormat="1" ht="50.25" customHeight="1">
      <c r="A54" s="36" t="s">
        <v>406</v>
      </c>
      <c r="B54" s="33">
        <v>990</v>
      </c>
      <c r="C54" s="34" t="s">
        <v>64</v>
      </c>
      <c r="D54" s="358" t="str">
        <f>D53</f>
        <v>0020000500</v>
      </c>
      <c r="E54" s="34" t="s">
        <v>405</v>
      </c>
      <c r="F54" s="34"/>
      <c r="G54" s="35">
        <f>G55</f>
        <v>258</v>
      </c>
    </row>
    <row r="55" spans="1:7" s="4" customFormat="1" ht="12">
      <c r="A55" s="36" t="s">
        <v>124</v>
      </c>
      <c r="B55" s="33">
        <v>990</v>
      </c>
      <c r="C55" s="34" t="s">
        <v>64</v>
      </c>
      <c r="D55" s="358" t="str">
        <f>D53</f>
        <v>0020000500</v>
      </c>
      <c r="E55" s="34" t="s">
        <v>405</v>
      </c>
      <c r="F55" s="34" t="s">
        <v>121</v>
      </c>
      <c r="G55" s="123">
        <v>258</v>
      </c>
    </row>
    <row r="56" spans="1:7" ht="45.75" customHeight="1">
      <c r="A56" s="43" t="s">
        <v>65</v>
      </c>
      <c r="B56" s="26">
        <v>990</v>
      </c>
      <c r="C56" s="23" t="s">
        <v>63</v>
      </c>
      <c r="D56" s="23" t="s">
        <v>414</v>
      </c>
      <c r="E56" s="27"/>
      <c r="F56" s="27"/>
      <c r="G56" s="28">
        <f>G57+G63+G76</f>
        <v>2792.6000000000004</v>
      </c>
    </row>
    <row r="57" spans="1:7" s="4" customFormat="1" ht="64.5" customHeight="1">
      <c r="A57" s="82" t="s">
        <v>391</v>
      </c>
      <c r="B57" s="83">
        <v>990</v>
      </c>
      <c r="C57" s="348" t="s">
        <v>63</v>
      </c>
      <c r="D57" s="348" t="str">
        <f aca="true" t="shared" si="1" ref="D57:D81">D56</f>
        <v>0020000601</v>
      </c>
      <c r="E57" s="348" t="s">
        <v>156</v>
      </c>
      <c r="F57" s="348"/>
      <c r="G57" s="349">
        <f>G58</f>
        <v>2296.9</v>
      </c>
    </row>
    <row r="58" spans="1:8" s="4" customFormat="1" ht="29.25" customHeight="1">
      <c r="A58" s="36" t="s">
        <v>172</v>
      </c>
      <c r="B58" s="33">
        <v>990</v>
      </c>
      <c r="C58" s="34" t="s">
        <v>63</v>
      </c>
      <c r="D58" s="34" t="str">
        <f t="shared" si="1"/>
        <v>0020000601</v>
      </c>
      <c r="E58" s="34" t="s">
        <v>150</v>
      </c>
      <c r="F58" s="34"/>
      <c r="G58" s="35">
        <f>G59+G61</f>
        <v>2296.9</v>
      </c>
      <c r="H58" s="81"/>
    </row>
    <row r="59" spans="1:7" s="4" customFormat="1" ht="39" customHeight="1">
      <c r="A59" s="36" t="s">
        <v>152</v>
      </c>
      <c r="B59" s="33">
        <v>990</v>
      </c>
      <c r="C59" s="34" t="s">
        <v>63</v>
      </c>
      <c r="D59" s="34" t="str">
        <f t="shared" si="1"/>
        <v>0020000601</v>
      </c>
      <c r="E59" s="34" t="s">
        <v>50</v>
      </c>
      <c r="F59" s="34"/>
      <c r="G59" s="35">
        <f>G60</f>
        <v>1764.9</v>
      </c>
    </row>
    <row r="60" spans="1:7" s="4" customFormat="1" ht="15.75" customHeight="1">
      <c r="A60" s="44" t="s">
        <v>119</v>
      </c>
      <c r="B60" s="33">
        <v>990</v>
      </c>
      <c r="C60" s="34" t="s">
        <v>63</v>
      </c>
      <c r="D60" s="34" t="str">
        <f t="shared" si="1"/>
        <v>0020000601</v>
      </c>
      <c r="E60" s="34" t="s">
        <v>50</v>
      </c>
      <c r="F60" s="34" t="s">
        <v>120</v>
      </c>
      <c r="G60" s="123">
        <v>1764.9</v>
      </c>
    </row>
    <row r="61" spans="1:7" s="4" customFormat="1" ht="50.25" customHeight="1">
      <c r="A61" s="36" t="s">
        <v>406</v>
      </c>
      <c r="B61" s="33">
        <v>990</v>
      </c>
      <c r="C61" s="34" t="s">
        <v>63</v>
      </c>
      <c r="D61" s="34" t="str">
        <f>D60</f>
        <v>0020000601</v>
      </c>
      <c r="E61" s="34" t="s">
        <v>405</v>
      </c>
      <c r="F61" s="34"/>
      <c r="G61" s="35">
        <f>G62</f>
        <v>532</v>
      </c>
    </row>
    <row r="62" spans="1:7" s="4" customFormat="1" ht="12">
      <c r="A62" s="44" t="s">
        <v>124</v>
      </c>
      <c r="B62" s="33">
        <v>990</v>
      </c>
      <c r="C62" s="34" t="s">
        <v>63</v>
      </c>
      <c r="D62" s="34" t="str">
        <f>D60</f>
        <v>0020000601</v>
      </c>
      <c r="E62" s="34" t="s">
        <v>405</v>
      </c>
      <c r="F62" s="34" t="s">
        <v>121</v>
      </c>
      <c r="G62" s="123">
        <v>532</v>
      </c>
    </row>
    <row r="63" spans="1:7" s="4" customFormat="1" ht="27" customHeight="1">
      <c r="A63" s="84" t="s">
        <v>147</v>
      </c>
      <c r="B63" s="83">
        <v>990</v>
      </c>
      <c r="C63" s="348" t="s">
        <v>63</v>
      </c>
      <c r="D63" s="348" t="str">
        <f t="shared" si="1"/>
        <v>0020000601</v>
      </c>
      <c r="E63" s="348" t="s">
        <v>115</v>
      </c>
      <c r="F63" s="348"/>
      <c r="G63" s="349">
        <f>G64</f>
        <v>486.20000000000005</v>
      </c>
    </row>
    <row r="64" spans="1:7" s="4" customFormat="1" ht="38.25" customHeight="1">
      <c r="A64" s="36" t="s">
        <v>153</v>
      </c>
      <c r="B64" s="33">
        <v>990</v>
      </c>
      <c r="C64" s="34" t="s">
        <v>63</v>
      </c>
      <c r="D64" s="34" t="str">
        <f t="shared" si="1"/>
        <v>0020000601</v>
      </c>
      <c r="E64" s="34" t="s">
        <v>136</v>
      </c>
      <c r="F64" s="34"/>
      <c r="G64" s="35">
        <f>G65+G70</f>
        <v>486.20000000000005</v>
      </c>
    </row>
    <row r="65" spans="1:7" s="4" customFormat="1" ht="24">
      <c r="A65" s="36" t="s">
        <v>54</v>
      </c>
      <c r="B65" s="33">
        <v>990</v>
      </c>
      <c r="C65" s="34" t="s">
        <v>63</v>
      </c>
      <c r="D65" s="34" t="str">
        <f t="shared" si="1"/>
        <v>0020000601</v>
      </c>
      <c r="E65" s="34" t="s">
        <v>55</v>
      </c>
      <c r="F65" s="34"/>
      <c r="G65" s="35">
        <f>G66+G67+G68+G69</f>
        <v>153</v>
      </c>
    </row>
    <row r="66" spans="1:7" s="4" customFormat="1" ht="13.5" customHeight="1">
      <c r="A66" s="36" t="s">
        <v>127</v>
      </c>
      <c r="B66" s="33">
        <v>990</v>
      </c>
      <c r="C66" s="34" t="s">
        <v>63</v>
      </c>
      <c r="D66" s="34" t="str">
        <f t="shared" si="1"/>
        <v>0020000601</v>
      </c>
      <c r="E66" s="34" t="s">
        <v>55</v>
      </c>
      <c r="F66" s="34" t="s">
        <v>128</v>
      </c>
      <c r="G66" s="123">
        <v>13.4</v>
      </c>
    </row>
    <row r="67" spans="1:7" s="4" customFormat="1" ht="12">
      <c r="A67" s="36" t="s">
        <v>129</v>
      </c>
      <c r="B67" s="33">
        <v>990</v>
      </c>
      <c r="C67" s="34" t="s">
        <v>63</v>
      </c>
      <c r="D67" s="34" t="str">
        <f t="shared" si="1"/>
        <v>0020000601</v>
      </c>
      <c r="E67" s="34" t="s">
        <v>55</v>
      </c>
      <c r="F67" s="34" t="s">
        <v>130</v>
      </c>
      <c r="G67" s="123">
        <v>112.8</v>
      </c>
    </row>
    <row r="68" spans="1:7" s="4" customFormat="1" ht="12">
      <c r="A68" s="36" t="s">
        <v>137</v>
      </c>
      <c r="B68" s="33">
        <v>990</v>
      </c>
      <c r="C68" s="34" t="s">
        <v>63</v>
      </c>
      <c r="D68" s="34" t="str">
        <f t="shared" si="1"/>
        <v>0020000601</v>
      </c>
      <c r="E68" s="34" t="s">
        <v>55</v>
      </c>
      <c r="F68" s="34" t="s">
        <v>138</v>
      </c>
      <c r="G68" s="123">
        <v>7.8</v>
      </c>
    </row>
    <row r="69" spans="1:7" s="4" customFormat="1" ht="12">
      <c r="A69" s="36" t="s">
        <v>135</v>
      </c>
      <c r="B69" s="33">
        <v>990</v>
      </c>
      <c r="C69" s="34" t="s">
        <v>63</v>
      </c>
      <c r="D69" s="34" t="str">
        <f t="shared" si="1"/>
        <v>0020000601</v>
      </c>
      <c r="E69" s="34" t="s">
        <v>55</v>
      </c>
      <c r="F69" s="34" t="s">
        <v>134</v>
      </c>
      <c r="G69" s="123">
        <v>19</v>
      </c>
    </row>
    <row r="70" spans="1:7" s="4" customFormat="1" ht="36.75" customHeight="1">
      <c r="A70" s="36" t="s">
        <v>162</v>
      </c>
      <c r="B70" s="33">
        <v>990</v>
      </c>
      <c r="C70" s="34" t="s">
        <v>63</v>
      </c>
      <c r="D70" s="34" t="str">
        <f t="shared" si="1"/>
        <v>0020000601</v>
      </c>
      <c r="E70" s="34" t="s">
        <v>56</v>
      </c>
      <c r="F70" s="34"/>
      <c r="G70" s="35">
        <f>G71+G72+G73+G74+G75</f>
        <v>333.20000000000005</v>
      </c>
    </row>
    <row r="71" spans="1:7" s="4" customFormat="1" ht="16.5" customHeight="1">
      <c r="A71" s="36" t="s">
        <v>123</v>
      </c>
      <c r="B71" s="33">
        <v>990</v>
      </c>
      <c r="C71" s="34" t="s">
        <v>63</v>
      </c>
      <c r="D71" s="34" t="str">
        <f t="shared" si="1"/>
        <v>0020000601</v>
      </c>
      <c r="E71" s="34" t="s">
        <v>56</v>
      </c>
      <c r="F71" s="34" t="s">
        <v>122</v>
      </c>
      <c r="G71" s="123">
        <v>4.8</v>
      </c>
    </row>
    <row r="72" spans="1:7" s="4" customFormat="1" ht="18.75" customHeight="1">
      <c r="A72" s="36" t="s">
        <v>127</v>
      </c>
      <c r="B72" s="33">
        <v>990</v>
      </c>
      <c r="C72" s="34" t="s">
        <v>63</v>
      </c>
      <c r="D72" s="34" t="str">
        <f t="shared" si="1"/>
        <v>0020000601</v>
      </c>
      <c r="E72" s="34" t="s">
        <v>56</v>
      </c>
      <c r="F72" s="34" t="s">
        <v>128</v>
      </c>
      <c r="G72" s="123">
        <v>102.3</v>
      </c>
    </row>
    <row r="73" spans="1:7" s="4" customFormat="1" ht="18" customHeight="1">
      <c r="A73" s="36" t="s">
        <v>129</v>
      </c>
      <c r="B73" s="33">
        <v>990</v>
      </c>
      <c r="C73" s="34" t="s">
        <v>63</v>
      </c>
      <c r="D73" s="34" t="str">
        <f t="shared" si="1"/>
        <v>0020000601</v>
      </c>
      <c r="E73" s="34" t="s">
        <v>56</v>
      </c>
      <c r="F73" s="34" t="s">
        <v>130</v>
      </c>
      <c r="G73" s="123">
        <v>154.5</v>
      </c>
    </row>
    <row r="74" spans="1:7" s="4" customFormat="1" ht="18" customHeight="1">
      <c r="A74" s="36" t="s">
        <v>137</v>
      </c>
      <c r="B74" s="33">
        <v>990</v>
      </c>
      <c r="C74" s="34" t="s">
        <v>63</v>
      </c>
      <c r="D74" s="34" t="str">
        <f t="shared" si="1"/>
        <v>0020000601</v>
      </c>
      <c r="E74" s="34" t="s">
        <v>56</v>
      </c>
      <c r="F74" s="34" t="s">
        <v>138</v>
      </c>
      <c r="G74" s="123">
        <v>8.8</v>
      </c>
    </row>
    <row r="75" spans="1:7" s="4" customFormat="1" ht="17.25" customHeight="1">
      <c r="A75" s="36" t="s">
        <v>135</v>
      </c>
      <c r="B75" s="33">
        <v>990</v>
      </c>
      <c r="C75" s="34" t="s">
        <v>63</v>
      </c>
      <c r="D75" s="34" t="str">
        <f t="shared" si="1"/>
        <v>0020000601</v>
      </c>
      <c r="E75" s="34" t="s">
        <v>56</v>
      </c>
      <c r="F75" s="34" t="s">
        <v>134</v>
      </c>
      <c r="G75" s="123">
        <v>62.8</v>
      </c>
    </row>
    <row r="76" spans="1:7" s="4" customFormat="1" ht="15" customHeight="1">
      <c r="A76" s="84" t="s">
        <v>155</v>
      </c>
      <c r="B76" s="83">
        <v>990</v>
      </c>
      <c r="C76" s="348" t="s">
        <v>63</v>
      </c>
      <c r="D76" s="348" t="str">
        <f t="shared" si="1"/>
        <v>0020000601</v>
      </c>
      <c r="E76" s="348" t="s">
        <v>154</v>
      </c>
      <c r="F76" s="348"/>
      <c r="G76" s="349">
        <f>G77</f>
        <v>9.5</v>
      </c>
    </row>
    <row r="77" spans="1:7" s="4" customFormat="1" ht="15" customHeight="1">
      <c r="A77" s="36" t="s">
        <v>149</v>
      </c>
      <c r="B77" s="33">
        <v>990</v>
      </c>
      <c r="C77" s="34" t="s">
        <v>63</v>
      </c>
      <c r="D77" s="34" t="str">
        <f t="shared" si="1"/>
        <v>0020000601</v>
      </c>
      <c r="E77" s="34" t="s">
        <v>116</v>
      </c>
      <c r="F77" s="34"/>
      <c r="G77" s="35">
        <f>G78+G80</f>
        <v>9.5</v>
      </c>
    </row>
    <row r="78" spans="1:7" s="4" customFormat="1" ht="24">
      <c r="A78" s="44" t="s">
        <v>66</v>
      </c>
      <c r="B78" s="33">
        <v>990</v>
      </c>
      <c r="C78" s="34" t="s">
        <v>63</v>
      </c>
      <c r="D78" s="34" t="str">
        <f t="shared" si="1"/>
        <v>0020000601</v>
      </c>
      <c r="E78" s="34" t="s">
        <v>67</v>
      </c>
      <c r="F78" s="34"/>
      <c r="G78" s="35">
        <f>G79</f>
        <v>7.2</v>
      </c>
    </row>
    <row r="79" spans="1:7" s="4" customFormat="1" ht="13.5" customHeight="1">
      <c r="A79" s="44" t="s">
        <v>131</v>
      </c>
      <c r="B79" s="33">
        <v>990</v>
      </c>
      <c r="C79" s="34" t="s">
        <v>63</v>
      </c>
      <c r="D79" s="34" t="str">
        <f t="shared" si="1"/>
        <v>0020000601</v>
      </c>
      <c r="E79" s="34" t="s">
        <v>67</v>
      </c>
      <c r="F79" s="34" t="s">
        <v>132</v>
      </c>
      <c r="G79" s="123">
        <v>7.2</v>
      </c>
    </row>
    <row r="80" spans="1:7" s="4" customFormat="1" ht="17.25" customHeight="1">
      <c r="A80" s="44" t="s">
        <v>60</v>
      </c>
      <c r="B80" s="33">
        <v>990</v>
      </c>
      <c r="C80" s="34" t="s">
        <v>63</v>
      </c>
      <c r="D80" s="34" t="str">
        <f t="shared" si="1"/>
        <v>0020000601</v>
      </c>
      <c r="E80" s="34" t="s">
        <v>61</v>
      </c>
      <c r="F80" s="34"/>
      <c r="G80" s="35">
        <f>G81</f>
        <v>2.3</v>
      </c>
    </row>
    <row r="81" spans="1:7" s="4" customFormat="1" ht="13.5" customHeight="1">
      <c r="A81" s="44" t="s">
        <v>131</v>
      </c>
      <c r="B81" s="33">
        <v>990</v>
      </c>
      <c r="C81" s="34" t="s">
        <v>63</v>
      </c>
      <c r="D81" s="34" t="str">
        <f t="shared" si="1"/>
        <v>0020000601</v>
      </c>
      <c r="E81" s="34" t="s">
        <v>61</v>
      </c>
      <c r="F81" s="34" t="s">
        <v>132</v>
      </c>
      <c r="G81" s="123">
        <v>2.3</v>
      </c>
    </row>
    <row r="82" spans="1:7" s="8" customFormat="1" ht="76.5" customHeight="1">
      <c r="A82" s="43" t="s">
        <v>171</v>
      </c>
      <c r="B82" s="26">
        <v>990</v>
      </c>
      <c r="C82" s="23" t="s">
        <v>63</v>
      </c>
      <c r="D82" s="23" t="s">
        <v>415</v>
      </c>
      <c r="E82" s="23"/>
      <c r="F82" s="23"/>
      <c r="G82" s="28">
        <f>G83</f>
        <v>6</v>
      </c>
    </row>
    <row r="83" spans="1:7" ht="27" customHeight="1">
      <c r="A83" s="36" t="s">
        <v>146</v>
      </c>
      <c r="B83" s="33">
        <v>990</v>
      </c>
      <c r="C83" s="34" t="s">
        <v>63</v>
      </c>
      <c r="D83" s="34" t="str">
        <f>D82</f>
        <v>09200G9010</v>
      </c>
      <c r="E83" s="34" t="s">
        <v>115</v>
      </c>
      <c r="F83" s="34"/>
      <c r="G83" s="35">
        <f>G84</f>
        <v>6</v>
      </c>
    </row>
    <row r="84" spans="1:7" ht="37.5" customHeight="1">
      <c r="A84" s="36" t="s">
        <v>153</v>
      </c>
      <c r="B84" s="33">
        <v>990</v>
      </c>
      <c r="C84" s="34" t="s">
        <v>63</v>
      </c>
      <c r="D84" s="34" t="str">
        <f>D83</f>
        <v>09200G9010</v>
      </c>
      <c r="E84" s="34" t="s">
        <v>136</v>
      </c>
      <c r="F84" s="34"/>
      <c r="G84" s="35">
        <f>G85</f>
        <v>6</v>
      </c>
    </row>
    <row r="85" spans="1:7" ht="37.5" customHeight="1">
      <c r="A85" s="36" t="s">
        <v>163</v>
      </c>
      <c r="B85" s="33">
        <v>990</v>
      </c>
      <c r="C85" s="34" t="s">
        <v>63</v>
      </c>
      <c r="D85" s="34" t="str">
        <f>D84</f>
        <v>09200G9010</v>
      </c>
      <c r="E85" s="34" t="s">
        <v>56</v>
      </c>
      <c r="F85" s="34"/>
      <c r="G85" s="35">
        <f>G86</f>
        <v>6</v>
      </c>
    </row>
    <row r="86" spans="1:7" ht="15" customHeight="1">
      <c r="A86" s="36" t="s">
        <v>129</v>
      </c>
      <c r="B86" s="33">
        <v>990</v>
      </c>
      <c r="C86" s="34" t="s">
        <v>63</v>
      </c>
      <c r="D86" s="34" t="str">
        <f>D85</f>
        <v>09200G9010</v>
      </c>
      <c r="E86" s="34" t="s">
        <v>56</v>
      </c>
      <c r="F86" s="34" t="s">
        <v>130</v>
      </c>
      <c r="G86" s="123">
        <v>6</v>
      </c>
    </row>
    <row r="87" spans="1:7" s="79" customFormat="1" ht="73.5" customHeight="1">
      <c r="A87" s="43" t="s">
        <v>170</v>
      </c>
      <c r="B87" s="26">
        <v>990</v>
      </c>
      <c r="C87" s="23" t="s">
        <v>63</v>
      </c>
      <c r="D87" s="23" t="s">
        <v>416</v>
      </c>
      <c r="E87" s="23"/>
      <c r="F87" s="23"/>
      <c r="G87" s="28">
        <f>G88+G94</f>
        <v>754.3000000000001</v>
      </c>
    </row>
    <row r="88" spans="1:7" ht="76.5" customHeight="1">
      <c r="A88" s="29" t="s">
        <v>157</v>
      </c>
      <c r="B88" s="33">
        <v>990</v>
      </c>
      <c r="C88" s="34" t="s">
        <v>63</v>
      </c>
      <c r="D88" s="34" t="str">
        <f aca="true" t="shared" si="2" ref="D88:D102">D87</f>
        <v>00200G0085</v>
      </c>
      <c r="E88" s="34" t="s">
        <v>156</v>
      </c>
      <c r="F88" s="34"/>
      <c r="G88" s="35">
        <f>G89</f>
        <v>699.4000000000001</v>
      </c>
    </row>
    <row r="89" spans="1:7" ht="31.5" customHeight="1">
      <c r="A89" s="29" t="s">
        <v>151</v>
      </c>
      <c r="B89" s="33">
        <v>990</v>
      </c>
      <c r="C89" s="34" t="s">
        <v>63</v>
      </c>
      <c r="D89" s="34" t="str">
        <f t="shared" si="2"/>
        <v>00200G0085</v>
      </c>
      <c r="E89" s="34" t="s">
        <v>150</v>
      </c>
      <c r="F89" s="34"/>
      <c r="G89" s="35">
        <f>G90+G92</f>
        <v>699.4000000000001</v>
      </c>
    </row>
    <row r="90" spans="1:7" ht="39" customHeight="1">
      <c r="A90" s="36" t="s">
        <v>152</v>
      </c>
      <c r="B90" s="33">
        <v>990</v>
      </c>
      <c r="C90" s="34" t="s">
        <v>63</v>
      </c>
      <c r="D90" s="34" t="str">
        <f t="shared" si="2"/>
        <v>00200G0085</v>
      </c>
      <c r="E90" s="34" t="s">
        <v>50</v>
      </c>
      <c r="F90" s="34"/>
      <c r="G90" s="35">
        <f>G91</f>
        <v>537.2</v>
      </c>
    </row>
    <row r="91" spans="1:7" ht="14.25" customHeight="1">
      <c r="A91" s="44" t="s">
        <v>119</v>
      </c>
      <c r="B91" s="33">
        <v>990</v>
      </c>
      <c r="C91" s="34" t="s">
        <v>63</v>
      </c>
      <c r="D91" s="34" t="str">
        <f t="shared" si="2"/>
        <v>00200G0085</v>
      </c>
      <c r="E91" s="34" t="s">
        <v>50</v>
      </c>
      <c r="F91" s="34" t="s">
        <v>120</v>
      </c>
      <c r="G91" s="123">
        <v>537.2</v>
      </c>
    </row>
    <row r="92" spans="1:7" ht="48" customHeight="1">
      <c r="A92" s="36" t="s">
        <v>406</v>
      </c>
      <c r="B92" s="33">
        <v>990</v>
      </c>
      <c r="C92" s="34" t="s">
        <v>63</v>
      </c>
      <c r="D92" s="34" t="str">
        <f>D91</f>
        <v>00200G0085</v>
      </c>
      <c r="E92" s="34" t="s">
        <v>405</v>
      </c>
      <c r="F92" s="34"/>
      <c r="G92" s="35">
        <f>G93</f>
        <v>162.2</v>
      </c>
    </row>
    <row r="93" spans="1:7" ht="12.75" customHeight="1">
      <c r="A93" s="44" t="s">
        <v>124</v>
      </c>
      <c r="B93" s="33">
        <v>990</v>
      </c>
      <c r="C93" s="34" t="s">
        <v>63</v>
      </c>
      <c r="D93" s="34" t="str">
        <f>D91</f>
        <v>00200G0085</v>
      </c>
      <c r="E93" s="34" t="s">
        <v>405</v>
      </c>
      <c r="F93" s="34" t="s">
        <v>121</v>
      </c>
      <c r="G93" s="123">
        <v>162.2</v>
      </c>
    </row>
    <row r="94" spans="1:7" ht="21.75" customHeight="1">
      <c r="A94" s="36" t="s">
        <v>146</v>
      </c>
      <c r="B94" s="33">
        <v>990</v>
      </c>
      <c r="C94" s="34" t="s">
        <v>63</v>
      </c>
      <c r="D94" s="34" t="str">
        <f t="shared" si="2"/>
        <v>00200G0085</v>
      </c>
      <c r="E94" s="34" t="s">
        <v>115</v>
      </c>
      <c r="F94" s="34"/>
      <c r="G94" s="35">
        <f>G95</f>
        <v>54.9</v>
      </c>
    </row>
    <row r="95" spans="1:7" ht="33.75" customHeight="1">
      <c r="A95" s="36" t="s">
        <v>153</v>
      </c>
      <c r="B95" s="33">
        <v>990</v>
      </c>
      <c r="C95" s="34" t="s">
        <v>63</v>
      </c>
      <c r="D95" s="34" t="str">
        <f t="shared" si="2"/>
        <v>00200G0085</v>
      </c>
      <c r="E95" s="34" t="s">
        <v>136</v>
      </c>
      <c r="F95" s="34"/>
      <c r="G95" s="35">
        <f>G96+G100</f>
        <v>54.9</v>
      </c>
    </row>
    <row r="96" spans="1:7" s="4" customFormat="1" ht="24">
      <c r="A96" s="36" t="s">
        <v>54</v>
      </c>
      <c r="B96" s="33">
        <v>990</v>
      </c>
      <c r="C96" s="34" t="s">
        <v>63</v>
      </c>
      <c r="D96" s="34" t="str">
        <f t="shared" si="2"/>
        <v>00200G0085</v>
      </c>
      <c r="E96" s="34" t="s">
        <v>55</v>
      </c>
      <c r="F96" s="34"/>
      <c r="G96" s="35">
        <f>G97+G98+G99</f>
        <v>42</v>
      </c>
    </row>
    <row r="97" spans="1:7" s="4" customFormat="1" ht="13.5" customHeight="1">
      <c r="A97" s="36" t="s">
        <v>127</v>
      </c>
      <c r="B97" s="33">
        <v>990</v>
      </c>
      <c r="C97" s="34" t="s">
        <v>63</v>
      </c>
      <c r="D97" s="34" t="str">
        <f t="shared" si="2"/>
        <v>00200G0085</v>
      </c>
      <c r="E97" s="34" t="s">
        <v>55</v>
      </c>
      <c r="F97" s="34" t="s">
        <v>128</v>
      </c>
      <c r="G97" s="123">
        <v>10</v>
      </c>
    </row>
    <row r="98" spans="1:7" s="4" customFormat="1" ht="12">
      <c r="A98" s="36" t="s">
        <v>129</v>
      </c>
      <c r="B98" s="33">
        <v>990</v>
      </c>
      <c r="C98" s="34" t="s">
        <v>63</v>
      </c>
      <c r="D98" s="34" t="str">
        <f t="shared" si="2"/>
        <v>00200G0085</v>
      </c>
      <c r="E98" s="34" t="s">
        <v>55</v>
      </c>
      <c r="F98" s="34" t="s">
        <v>130</v>
      </c>
      <c r="G98" s="123">
        <v>1</v>
      </c>
    </row>
    <row r="99" spans="1:7" s="4" customFormat="1" ht="12">
      <c r="A99" s="36" t="s">
        <v>137</v>
      </c>
      <c r="B99" s="33">
        <v>990</v>
      </c>
      <c r="C99" s="34" t="s">
        <v>63</v>
      </c>
      <c r="D99" s="34" t="str">
        <f t="shared" si="2"/>
        <v>00200G0085</v>
      </c>
      <c r="E99" s="34" t="s">
        <v>55</v>
      </c>
      <c r="F99" s="34" t="s">
        <v>138</v>
      </c>
      <c r="G99" s="123">
        <v>31</v>
      </c>
    </row>
    <row r="100" spans="1:7" ht="36" customHeight="1">
      <c r="A100" s="36" t="s">
        <v>165</v>
      </c>
      <c r="B100" s="33">
        <v>990</v>
      </c>
      <c r="C100" s="34" t="s">
        <v>63</v>
      </c>
      <c r="D100" s="34" t="str">
        <f t="shared" si="2"/>
        <v>00200G0085</v>
      </c>
      <c r="E100" s="34" t="s">
        <v>56</v>
      </c>
      <c r="F100" s="34"/>
      <c r="G100" s="35">
        <f>G101+G102</f>
        <v>12.9</v>
      </c>
    </row>
    <row r="101" spans="1:7" ht="12" customHeight="1">
      <c r="A101" s="44" t="s">
        <v>139</v>
      </c>
      <c r="B101" s="33">
        <v>990</v>
      </c>
      <c r="C101" s="34" t="s">
        <v>63</v>
      </c>
      <c r="D101" s="34" t="str">
        <f t="shared" si="2"/>
        <v>00200G0085</v>
      </c>
      <c r="E101" s="34" t="s">
        <v>56</v>
      </c>
      <c r="F101" s="34" t="s">
        <v>140</v>
      </c>
      <c r="G101" s="123">
        <v>4.9</v>
      </c>
    </row>
    <row r="102" spans="1:8" ht="14.25" customHeight="1">
      <c r="A102" s="44" t="s">
        <v>135</v>
      </c>
      <c r="B102" s="33">
        <v>990</v>
      </c>
      <c r="C102" s="34" t="s">
        <v>63</v>
      </c>
      <c r="D102" s="34" t="str">
        <f t="shared" si="2"/>
        <v>00200G0085</v>
      </c>
      <c r="E102" s="34" t="s">
        <v>56</v>
      </c>
      <c r="F102" s="34" t="s">
        <v>134</v>
      </c>
      <c r="G102" s="123">
        <v>8</v>
      </c>
      <c r="H102" s="15"/>
    </row>
    <row r="103" spans="1:7" s="5" customFormat="1" ht="15.75" customHeight="1">
      <c r="A103" s="39" t="s">
        <v>68</v>
      </c>
      <c r="B103" s="37">
        <v>990</v>
      </c>
      <c r="C103" s="350" t="s">
        <v>69</v>
      </c>
      <c r="D103" s="350"/>
      <c r="E103" s="45"/>
      <c r="F103" s="45"/>
      <c r="G103" s="38">
        <f>G104</f>
        <v>10</v>
      </c>
    </row>
    <row r="104" spans="1:7" s="3" customFormat="1" ht="17.25" customHeight="1">
      <c r="A104" s="25" t="s">
        <v>392</v>
      </c>
      <c r="B104" s="26">
        <v>990</v>
      </c>
      <c r="C104" s="23" t="s">
        <v>69</v>
      </c>
      <c r="D104" s="23" t="s">
        <v>0</v>
      </c>
      <c r="E104" s="27"/>
      <c r="F104" s="27"/>
      <c r="G104" s="28">
        <f>G105</f>
        <v>10</v>
      </c>
    </row>
    <row r="105" spans="1:7" s="4" customFormat="1" ht="15.75" customHeight="1">
      <c r="A105" s="29" t="s">
        <v>155</v>
      </c>
      <c r="B105" s="30">
        <v>990</v>
      </c>
      <c r="C105" s="31" t="s">
        <v>69</v>
      </c>
      <c r="D105" s="31" t="str">
        <f>D104</f>
        <v>0700000100</v>
      </c>
      <c r="E105" s="31" t="s">
        <v>154</v>
      </c>
      <c r="F105" s="31"/>
      <c r="G105" s="32">
        <f>G106</f>
        <v>10</v>
      </c>
    </row>
    <row r="106" spans="1:7" ht="13.5" customHeight="1">
      <c r="A106" s="36" t="s">
        <v>70</v>
      </c>
      <c r="B106" s="33">
        <v>990</v>
      </c>
      <c r="C106" s="34" t="s">
        <v>69</v>
      </c>
      <c r="D106" s="34" t="str">
        <f>D105</f>
        <v>0700000100</v>
      </c>
      <c r="E106" s="34" t="s">
        <v>71</v>
      </c>
      <c r="F106" s="34"/>
      <c r="G106" s="35">
        <f>G107</f>
        <v>10</v>
      </c>
    </row>
    <row r="107" spans="1:7" ht="15.75" customHeight="1">
      <c r="A107" s="36" t="s">
        <v>131</v>
      </c>
      <c r="B107" s="33">
        <v>990</v>
      </c>
      <c r="C107" s="34" t="s">
        <v>69</v>
      </c>
      <c r="D107" s="34" t="str">
        <f>D106</f>
        <v>0700000100</v>
      </c>
      <c r="E107" s="34" t="s">
        <v>71</v>
      </c>
      <c r="F107" s="34" t="s">
        <v>132</v>
      </c>
      <c r="G107" s="123">
        <v>10</v>
      </c>
    </row>
    <row r="108" spans="1:7" s="5" customFormat="1" ht="29.25" customHeight="1">
      <c r="A108" s="39" t="s">
        <v>57</v>
      </c>
      <c r="B108" s="37">
        <v>990</v>
      </c>
      <c r="C108" s="350" t="s">
        <v>58</v>
      </c>
      <c r="D108" s="350"/>
      <c r="E108" s="45"/>
      <c r="F108" s="45"/>
      <c r="G108" s="38">
        <f>G109+G114+G119</f>
        <v>1148</v>
      </c>
    </row>
    <row r="109" spans="1:7" s="9" customFormat="1" ht="30" customHeight="1">
      <c r="A109" s="43" t="s">
        <v>402</v>
      </c>
      <c r="B109" s="26">
        <v>990</v>
      </c>
      <c r="C109" s="23" t="s">
        <v>58</v>
      </c>
      <c r="D109" s="23" t="s">
        <v>417</v>
      </c>
      <c r="E109" s="27"/>
      <c r="F109" s="27"/>
      <c r="G109" s="28">
        <f>G110</f>
        <v>35</v>
      </c>
    </row>
    <row r="110" spans="1:7" s="3" customFormat="1" ht="30.75" customHeight="1">
      <c r="A110" s="36" t="s">
        <v>146</v>
      </c>
      <c r="B110" s="33">
        <v>990</v>
      </c>
      <c r="C110" s="34" t="s">
        <v>58</v>
      </c>
      <c r="D110" s="358" t="str">
        <f>D109</f>
        <v>0900000100</v>
      </c>
      <c r="E110" s="34" t="s">
        <v>115</v>
      </c>
      <c r="F110" s="50"/>
      <c r="G110" s="56">
        <f>G111</f>
        <v>35</v>
      </c>
    </row>
    <row r="111" spans="1:7" s="3" customFormat="1" ht="41.25" customHeight="1">
      <c r="A111" s="36" t="s">
        <v>153</v>
      </c>
      <c r="B111" s="33">
        <v>990</v>
      </c>
      <c r="C111" s="34" t="s">
        <v>58</v>
      </c>
      <c r="D111" s="358" t="str">
        <f>D110</f>
        <v>0900000100</v>
      </c>
      <c r="E111" s="34" t="s">
        <v>136</v>
      </c>
      <c r="F111" s="34"/>
      <c r="G111" s="35">
        <f>G112</f>
        <v>35</v>
      </c>
    </row>
    <row r="112" spans="1:7" s="3" customFormat="1" ht="41.25" customHeight="1">
      <c r="A112" s="36" t="s">
        <v>163</v>
      </c>
      <c r="B112" s="33">
        <v>990</v>
      </c>
      <c r="C112" s="34" t="s">
        <v>58</v>
      </c>
      <c r="D112" s="358" t="str">
        <f>D111</f>
        <v>0900000100</v>
      </c>
      <c r="E112" s="34" t="s">
        <v>56</v>
      </c>
      <c r="F112" s="34"/>
      <c r="G112" s="35">
        <f>G113</f>
        <v>35</v>
      </c>
    </row>
    <row r="113" spans="1:7" s="4" customFormat="1" ht="14.25" customHeight="1">
      <c r="A113" s="44" t="s">
        <v>129</v>
      </c>
      <c r="B113" s="33">
        <v>990</v>
      </c>
      <c r="C113" s="34" t="s">
        <v>58</v>
      </c>
      <c r="D113" s="358" t="str">
        <f>D112</f>
        <v>0900000100</v>
      </c>
      <c r="E113" s="34" t="s">
        <v>56</v>
      </c>
      <c r="F113" s="34" t="s">
        <v>130</v>
      </c>
      <c r="G113" s="123">
        <v>35</v>
      </c>
    </row>
    <row r="114" spans="1:7" ht="30" customHeight="1">
      <c r="A114" s="43" t="s">
        <v>394</v>
      </c>
      <c r="B114" s="26">
        <v>990</v>
      </c>
      <c r="C114" s="23" t="s">
        <v>58</v>
      </c>
      <c r="D114" s="23" t="s">
        <v>418</v>
      </c>
      <c r="E114" s="23"/>
      <c r="F114" s="23"/>
      <c r="G114" s="28">
        <f>G115</f>
        <v>1100</v>
      </c>
    </row>
    <row r="115" spans="1:7" s="4" customFormat="1" ht="33.75" customHeight="1">
      <c r="A115" s="36" t="s">
        <v>146</v>
      </c>
      <c r="B115" s="33">
        <v>990</v>
      </c>
      <c r="C115" s="34" t="s">
        <v>58</v>
      </c>
      <c r="D115" s="34" t="str">
        <f>D114</f>
        <v>0920000200</v>
      </c>
      <c r="E115" s="34" t="s">
        <v>115</v>
      </c>
      <c r="F115" s="34"/>
      <c r="G115" s="35">
        <f>G116</f>
        <v>1100</v>
      </c>
    </row>
    <row r="116" spans="1:7" s="4" customFormat="1" ht="33.75" customHeight="1">
      <c r="A116" s="36" t="s">
        <v>153</v>
      </c>
      <c r="B116" s="33">
        <v>990</v>
      </c>
      <c r="C116" s="34" t="s">
        <v>58</v>
      </c>
      <c r="D116" s="34" t="str">
        <f>D115</f>
        <v>0920000200</v>
      </c>
      <c r="E116" s="34" t="s">
        <v>136</v>
      </c>
      <c r="F116" s="34"/>
      <c r="G116" s="35">
        <f>G117</f>
        <v>1100</v>
      </c>
    </row>
    <row r="117" spans="1:7" s="4" customFormat="1" ht="33.75" customHeight="1">
      <c r="A117" s="36" t="s">
        <v>163</v>
      </c>
      <c r="B117" s="33">
        <v>990</v>
      </c>
      <c r="C117" s="34" t="s">
        <v>58</v>
      </c>
      <c r="D117" s="34" t="str">
        <f>D116</f>
        <v>0920000200</v>
      </c>
      <c r="E117" s="34" t="s">
        <v>56</v>
      </c>
      <c r="F117" s="34"/>
      <c r="G117" s="35">
        <f>G118</f>
        <v>1100</v>
      </c>
    </row>
    <row r="118" spans="1:7" s="4" customFormat="1" ht="22.5" customHeight="1">
      <c r="A118" s="44" t="s">
        <v>129</v>
      </c>
      <c r="B118" s="33">
        <v>990</v>
      </c>
      <c r="C118" s="34" t="s">
        <v>58</v>
      </c>
      <c r="D118" s="34" t="str">
        <f>D117</f>
        <v>0920000200</v>
      </c>
      <c r="E118" s="34" t="s">
        <v>56</v>
      </c>
      <c r="F118" s="34" t="s">
        <v>130</v>
      </c>
      <c r="G118" s="123">
        <v>1100</v>
      </c>
    </row>
    <row r="119" spans="1:7" ht="28.5" customHeight="1">
      <c r="A119" s="43" t="s">
        <v>72</v>
      </c>
      <c r="B119" s="26">
        <v>990</v>
      </c>
      <c r="C119" s="23" t="s">
        <v>58</v>
      </c>
      <c r="D119" s="23" t="s">
        <v>419</v>
      </c>
      <c r="E119" s="27"/>
      <c r="F119" s="27"/>
      <c r="G119" s="28">
        <f>G120</f>
        <v>13</v>
      </c>
    </row>
    <row r="120" spans="1:7" s="3" customFormat="1" ht="30.75" customHeight="1">
      <c r="A120" s="36" t="s">
        <v>395</v>
      </c>
      <c r="B120" s="33">
        <v>990</v>
      </c>
      <c r="C120" s="34" t="s">
        <v>58</v>
      </c>
      <c r="D120" s="34" t="str">
        <f>D119</f>
        <v>0920000400</v>
      </c>
      <c r="E120" s="34" t="s">
        <v>115</v>
      </c>
      <c r="F120" s="50"/>
      <c r="G120" s="56">
        <f>G121</f>
        <v>13</v>
      </c>
    </row>
    <row r="121" spans="1:7" s="4" customFormat="1" ht="38.25" customHeight="1">
      <c r="A121" s="36" t="s">
        <v>153</v>
      </c>
      <c r="B121" s="33">
        <v>990</v>
      </c>
      <c r="C121" s="34" t="s">
        <v>58</v>
      </c>
      <c r="D121" s="34" t="str">
        <f>D120</f>
        <v>0920000400</v>
      </c>
      <c r="E121" s="34" t="s">
        <v>136</v>
      </c>
      <c r="F121" s="50"/>
      <c r="G121" s="56">
        <f>G122</f>
        <v>13</v>
      </c>
    </row>
    <row r="122" spans="1:7" s="4" customFormat="1" ht="36.75" customHeight="1">
      <c r="A122" s="36" t="s">
        <v>163</v>
      </c>
      <c r="B122" s="33">
        <v>990</v>
      </c>
      <c r="C122" s="34" t="s">
        <v>58</v>
      </c>
      <c r="D122" s="34" t="str">
        <f>D121</f>
        <v>0920000400</v>
      </c>
      <c r="E122" s="34" t="s">
        <v>56</v>
      </c>
      <c r="F122" s="34"/>
      <c r="G122" s="35">
        <f>G123</f>
        <v>13</v>
      </c>
    </row>
    <row r="123" spans="1:7" s="4" customFormat="1" ht="20.25" customHeight="1">
      <c r="A123" s="44" t="s">
        <v>135</v>
      </c>
      <c r="B123" s="33">
        <v>990</v>
      </c>
      <c r="C123" s="34" t="s">
        <v>58</v>
      </c>
      <c r="D123" s="34" t="str">
        <f>D122</f>
        <v>0920000400</v>
      </c>
      <c r="E123" s="34" t="s">
        <v>56</v>
      </c>
      <c r="F123" s="34" t="s">
        <v>134</v>
      </c>
      <c r="G123" s="123">
        <v>13</v>
      </c>
    </row>
    <row r="124" spans="1:7" s="10" customFormat="1" ht="36" customHeight="1">
      <c r="A124" s="46" t="s">
        <v>73</v>
      </c>
      <c r="B124" s="40">
        <v>990</v>
      </c>
      <c r="C124" s="47" t="s">
        <v>74</v>
      </c>
      <c r="D124" s="47"/>
      <c r="E124" s="47"/>
      <c r="F124" s="47"/>
      <c r="G124" s="51">
        <f>G125</f>
        <v>18.3</v>
      </c>
    </row>
    <row r="125" spans="1:7" ht="40.5" customHeight="1">
      <c r="A125" s="41" t="s">
        <v>75</v>
      </c>
      <c r="B125" s="22">
        <v>990</v>
      </c>
      <c r="C125" s="24" t="s">
        <v>76</v>
      </c>
      <c r="D125" s="24"/>
      <c r="E125" s="31"/>
      <c r="F125" s="31"/>
      <c r="G125" s="42">
        <f>G126+G132</f>
        <v>18.3</v>
      </c>
    </row>
    <row r="126" spans="1:7" s="9" customFormat="1" ht="121.5" customHeight="1">
      <c r="A126" s="361" t="s">
        <v>396</v>
      </c>
      <c r="B126" s="26">
        <v>990</v>
      </c>
      <c r="C126" s="23" t="s">
        <v>76</v>
      </c>
      <c r="D126" s="23" t="s">
        <v>420</v>
      </c>
      <c r="E126" s="27"/>
      <c r="F126" s="27"/>
      <c r="G126" s="28">
        <f>G127</f>
        <v>11</v>
      </c>
    </row>
    <row r="127" spans="1:7" s="3" customFormat="1" ht="27" customHeight="1">
      <c r="A127" s="36" t="s">
        <v>146</v>
      </c>
      <c r="B127" s="33">
        <v>990</v>
      </c>
      <c r="C127" s="34" t="s">
        <v>76</v>
      </c>
      <c r="D127" s="360" t="str">
        <f>D126</f>
        <v>2190000200</v>
      </c>
      <c r="E127" s="34" t="s">
        <v>115</v>
      </c>
      <c r="F127" s="50"/>
      <c r="G127" s="56">
        <f>G128</f>
        <v>11</v>
      </c>
    </row>
    <row r="128" spans="1:7" s="4" customFormat="1" ht="37.5" customHeight="1">
      <c r="A128" s="36" t="s">
        <v>153</v>
      </c>
      <c r="B128" s="33">
        <v>990</v>
      </c>
      <c r="C128" s="34" t="s">
        <v>76</v>
      </c>
      <c r="D128" s="360" t="str">
        <f>D127</f>
        <v>2190000200</v>
      </c>
      <c r="E128" s="34" t="s">
        <v>136</v>
      </c>
      <c r="F128" s="50"/>
      <c r="G128" s="56">
        <f>G129</f>
        <v>11</v>
      </c>
    </row>
    <row r="129" spans="1:7" s="4" customFormat="1" ht="36.75" customHeight="1">
      <c r="A129" s="36" t="s">
        <v>162</v>
      </c>
      <c r="B129" s="33">
        <v>990</v>
      </c>
      <c r="C129" s="34" t="s">
        <v>76</v>
      </c>
      <c r="D129" s="360" t="str">
        <f>D128</f>
        <v>2190000200</v>
      </c>
      <c r="E129" s="34" t="s">
        <v>56</v>
      </c>
      <c r="F129" s="34"/>
      <c r="G129" s="35">
        <f>G130+G131</f>
        <v>11</v>
      </c>
    </row>
    <row r="130" spans="1:7" s="4" customFormat="1" ht="20.25" customHeight="1">
      <c r="A130" s="44" t="s">
        <v>135</v>
      </c>
      <c r="B130" s="33">
        <v>990</v>
      </c>
      <c r="C130" s="34" t="s">
        <v>76</v>
      </c>
      <c r="D130" s="360" t="str">
        <f>D128</f>
        <v>2190000200</v>
      </c>
      <c r="E130" s="34" t="s">
        <v>56</v>
      </c>
      <c r="F130" s="34" t="s">
        <v>138</v>
      </c>
      <c r="G130" s="123">
        <v>6</v>
      </c>
    </row>
    <row r="131" spans="1:7" s="4" customFormat="1" ht="18.75" customHeight="1">
      <c r="A131" s="44" t="s">
        <v>135</v>
      </c>
      <c r="B131" s="33">
        <v>990</v>
      </c>
      <c r="C131" s="34" t="s">
        <v>76</v>
      </c>
      <c r="D131" s="360" t="str">
        <f>D129</f>
        <v>2190000200</v>
      </c>
      <c r="E131" s="34" t="s">
        <v>56</v>
      </c>
      <c r="F131" s="34" t="s">
        <v>134</v>
      </c>
      <c r="G131" s="123">
        <v>5</v>
      </c>
    </row>
    <row r="132" spans="1:7" s="95" customFormat="1" ht="85.5" customHeight="1">
      <c r="A132" s="25" t="s">
        <v>397</v>
      </c>
      <c r="B132" s="26">
        <v>990</v>
      </c>
      <c r="C132" s="23" t="s">
        <v>76</v>
      </c>
      <c r="D132" s="23" t="s">
        <v>421</v>
      </c>
      <c r="E132" s="23"/>
      <c r="F132" s="23"/>
      <c r="G132" s="28">
        <f>G133</f>
        <v>7.3</v>
      </c>
    </row>
    <row r="133" spans="1:7" ht="30.75" customHeight="1">
      <c r="A133" s="36" t="s">
        <v>398</v>
      </c>
      <c r="B133" s="33">
        <v>990</v>
      </c>
      <c r="C133" s="34" t="s">
        <v>76</v>
      </c>
      <c r="D133" s="34" t="str">
        <f>D132</f>
        <v>2190000300</v>
      </c>
      <c r="E133" s="34" t="s">
        <v>115</v>
      </c>
      <c r="F133" s="50"/>
      <c r="G133" s="35">
        <f>G134</f>
        <v>7.3</v>
      </c>
    </row>
    <row r="134" spans="1:7" ht="34.5" customHeight="1">
      <c r="A134" s="36" t="s">
        <v>153</v>
      </c>
      <c r="B134" s="33">
        <v>990</v>
      </c>
      <c r="C134" s="34" t="s">
        <v>76</v>
      </c>
      <c r="D134" s="50" t="str">
        <f>D133</f>
        <v>2190000300</v>
      </c>
      <c r="E134" s="50" t="s">
        <v>136</v>
      </c>
      <c r="F134" s="50"/>
      <c r="G134" s="35">
        <f>G135</f>
        <v>7.3</v>
      </c>
    </row>
    <row r="135" spans="1:7" ht="38.25" customHeight="1">
      <c r="A135" s="36" t="s">
        <v>164</v>
      </c>
      <c r="B135" s="33">
        <v>990</v>
      </c>
      <c r="C135" s="34" t="s">
        <v>76</v>
      </c>
      <c r="D135" s="34" t="str">
        <f>D134</f>
        <v>2190000300</v>
      </c>
      <c r="E135" s="34" t="s">
        <v>56</v>
      </c>
      <c r="F135" s="34"/>
      <c r="G135" s="35">
        <f>G136</f>
        <v>7.3</v>
      </c>
    </row>
    <row r="136" spans="1:7" ht="13.5" customHeight="1">
      <c r="A136" s="44" t="s">
        <v>129</v>
      </c>
      <c r="B136" s="33">
        <v>990</v>
      </c>
      <c r="C136" s="34" t="s">
        <v>76</v>
      </c>
      <c r="D136" s="34" t="str">
        <f>D135</f>
        <v>2190000300</v>
      </c>
      <c r="E136" s="34" t="s">
        <v>56</v>
      </c>
      <c r="F136" s="34" t="s">
        <v>130</v>
      </c>
      <c r="G136" s="123">
        <v>7.3</v>
      </c>
    </row>
    <row r="137" spans="1:7" s="17" customFormat="1" ht="18" customHeight="1">
      <c r="A137" s="46" t="s">
        <v>77</v>
      </c>
      <c r="B137" s="40">
        <v>990</v>
      </c>
      <c r="C137" s="47" t="s">
        <v>78</v>
      </c>
      <c r="D137" s="47"/>
      <c r="E137" s="47"/>
      <c r="F137" s="47"/>
      <c r="G137" s="51">
        <f>G138+G144+G150</f>
        <v>2397.8999999999996</v>
      </c>
    </row>
    <row r="138" spans="1:7" s="11" customFormat="1" ht="21.75" customHeight="1">
      <c r="A138" s="96" t="s">
        <v>113</v>
      </c>
      <c r="B138" s="97">
        <v>990</v>
      </c>
      <c r="C138" s="98" t="s">
        <v>114</v>
      </c>
      <c r="D138" s="98"/>
      <c r="E138" s="98"/>
      <c r="F138" s="98"/>
      <c r="G138" s="99">
        <f>G139</f>
        <v>67.2</v>
      </c>
    </row>
    <row r="139" spans="1:7" s="79" customFormat="1" ht="165.75" customHeight="1">
      <c r="A139" s="363" t="s">
        <v>399</v>
      </c>
      <c r="B139" s="26">
        <v>990</v>
      </c>
      <c r="C139" s="23" t="s">
        <v>114</v>
      </c>
      <c r="D139" s="23" t="s">
        <v>422</v>
      </c>
      <c r="E139" s="23"/>
      <c r="F139" s="27"/>
      <c r="G139" s="28">
        <f>G140</f>
        <v>67.2</v>
      </c>
    </row>
    <row r="140" spans="1:7" s="4" customFormat="1" ht="26.25" customHeight="1">
      <c r="A140" s="36" t="s">
        <v>146</v>
      </c>
      <c r="B140" s="33">
        <v>990</v>
      </c>
      <c r="C140" s="34" t="s">
        <v>114</v>
      </c>
      <c r="D140" s="34" t="str">
        <f>D139</f>
        <v>5100000200</v>
      </c>
      <c r="E140" s="34" t="s">
        <v>115</v>
      </c>
      <c r="F140" s="34"/>
      <c r="G140" s="35">
        <f>G141</f>
        <v>67.2</v>
      </c>
    </row>
    <row r="141" spans="1:7" s="4" customFormat="1" ht="42" customHeight="1">
      <c r="A141" s="36" t="s">
        <v>153</v>
      </c>
      <c r="B141" s="33">
        <v>990</v>
      </c>
      <c r="C141" s="34" t="s">
        <v>114</v>
      </c>
      <c r="D141" s="34" t="str">
        <f>D140</f>
        <v>5100000200</v>
      </c>
      <c r="E141" s="34" t="s">
        <v>136</v>
      </c>
      <c r="F141" s="34"/>
      <c r="G141" s="35">
        <f>G142</f>
        <v>67.2</v>
      </c>
    </row>
    <row r="142" spans="1:7" s="4" customFormat="1" ht="36.75" customHeight="1">
      <c r="A142" s="36" t="s">
        <v>164</v>
      </c>
      <c r="B142" s="33">
        <v>990</v>
      </c>
      <c r="C142" s="34" t="s">
        <v>114</v>
      </c>
      <c r="D142" s="34" t="str">
        <f>D141</f>
        <v>5100000200</v>
      </c>
      <c r="E142" s="34" t="s">
        <v>56</v>
      </c>
      <c r="F142" s="34"/>
      <c r="G142" s="35">
        <f>G143</f>
        <v>67.2</v>
      </c>
    </row>
    <row r="143" spans="1:7" s="4" customFormat="1" ht="12.75" customHeight="1">
      <c r="A143" s="44" t="s">
        <v>129</v>
      </c>
      <c r="B143" s="33">
        <v>990</v>
      </c>
      <c r="C143" s="34" t="s">
        <v>114</v>
      </c>
      <c r="D143" s="34" t="str">
        <f>D142</f>
        <v>5100000200</v>
      </c>
      <c r="E143" s="34" t="s">
        <v>56</v>
      </c>
      <c r="F143" s="34" t="s">
        <v>130</v>
      </c>
      <c r="G143" s="123">
        <v>67.2</v>
      </c>
    </row>
    <row r="144" spans="1:7" s="11" customFormat="1" ht="30.75" customHeight="1">
      <c r="A144" s="96" t="s">
        <v>1</v>
      </c>
      <c r="B144" s="97">
        <v>990</v>
      </c>
      <c r="C144" s="98" t="s">
        <v>79</v>
      </c>
      <c r="D144" s="98"/>
      <c r="E144" s="98"/>
      <c r="F144" s="98"/>
      <c r="G144" s="99">
        <f>G145</f>
        <v>2320.7</v>
      </c>
    </row>
    <row r="145" spans="1:7" s="79" customFormat="1" ht="73.5" customHeight="1">
      <c r="A145" s="25" t="s">
        <v>400</v>
      </c>
      <c r="B145" s="26">
        <v>990</v>
      </c>
      <c r="C145" s="23" t="s">
        <v>79</v>
      </c>
      <c r="D145" s="23" t="s">
        <v>2</v>
      </c>
      <c r="E145" s="27"/>
      <c r="F145" s="27"/>
      <c r="G145" s="28">
        <f>G146</f>
        <v>2320.7</v>
      </c>
    </row>
    <row r="146" spans="1:7" ht="27.75" customHeight="1">
      <c r="A146" s="36" t="s">
        <v>146</v>
      </c>
      <c r="B146" s="48">
        <v>990</v>
      </c>
      <c r="C146" s="49" t="s">
        <v>79</v>
      </c>
      <c r="D146" s="34" t="str">
        <f>D145</f>
        <v>3150000100</v>
      </c>
      <c r="E146" s="34" t="s">
        <v>115</v>
      </c>
      <c r="F146" s="34"/>
      <c r="G146" s="35">
        <f>G147</f>
        <v>2320.7</v>
      </c>
    </row>
    <row r="147" spans="1:7" ht="38.25" customHeight="1">
      <c r="A147" s="36" t="s">
        <v>153</v>
      </c>
      <c r="B147" s="33">
        <v>990</v>
      </c>
      <c r="C147" s="34" t="s">
        <v>79</v>
      </c>
      <c r="D147" s="34" t="str">
        <f>D146</f>
        <v>3150000100</v>
      </c>
      <c r="E147" s="34" t="s">
        <v>136</v>
      </c>
      <c r="F147" s="50"/>
      <c r="G147" s="35">
        <f>G148</f>
        <v>2320.7</v>
      </c>
    </row>
    <row r="148" spans="1:7" ht="41.25" customHeight="1">
      <c r="A148" s="36" t="s">
        <v>166</v>
      </c>
      <c r="B148" s="33">
        <v>990</v>
      </c>
      <c r="C148" s="34" t="s">
        <v>79</v>
      </c>
      <c r="D148" s="34" t="str">
        <f>D147</f>
        <v>3150000100</v>
      </c>
      <c r="E148" s="34" t="s">
        <v>56</v>
      </c>
      <c r="F148" s="34"/>
      <c r="G148" s="35">
        <f>G149</f>
        <v>2320.7</v>
      </c>
    </row>
    <row r="149" spans="1:10" ht="14.25" customHeight="1">
      <c r="A149" s="36" t="s">
        <v>129</v>
      </c>
      <c r="B149" s="33">
        <v>990</v>
      </c>
      <c r="C149" s="34" t="s">
        <v>79</v>
      </c>
      <c r="D149" s="34" t="str">
        <f>D148</f>
        <v>3150000100</v>
      </c>
      <c r="E149" s="34" t="s">
        <v>56</v>
      </c>
      <c r="F149" s="34" t="s">
        <v>130</v>
      </c>
      <c r="G149" s="123">
        <v>2320.7</v>
      </c>
      <c r="J149" s="370"/>
    </row>
    <row r="150" spans="1:7" ht="27" customHeight="1">
      <c r="A150" s="96" t="s">
        <v>80</v>
      </c>
      <c r="B150" s="97">
        <v>990</v>
      </c>
      <c r="C150" s="98" t="s">
        <v>81</v>
      </c>
      <c r="D150" s="98"/>
      <c r="E150" s="100"/>
      <c r="F150" s="100"/>
      <c r="G150" s="99">
        <f>G151</f>
        <v>10</v>
      </c>
    </row>
    <row r="151" spans="1:7" s="79" customFormat="1" ht="30.75" customHeight="1">
      <c r="A151" s="364" t="s">
        <v>401</v>
      </c>
      <c r="B151" s="26">
        <v>990</v>
      </c>
      <c r="C151" s="23" t="s">
        <v>81</v>
      </c>
      <c r="D151" s="23" t="s">
        <v>423</v>
      </c>
      <c r="E151" s="27"/>
      <c r="F151" s="27"/>
      <c r="G151" s="28">
        <f>G152</f>
        <v>10</v>
      </c>
    </row>
    <row r="152" spans="1:7" ht="28.5" customHeight="1">
      <c r="A152" s="36" t="s">
        <v>146</v>
      </c>
      <c r="B152" s="33">
        <v>990</v>
      </c>
      <c r="C152" s="34" t="s">
        <v>81</v>
      </c>
      <c r="D152" s="34" t="str">
        <f>D151</f>
        <v>3450000100</v>
      </c>
      <c r="E152" s="34" t="s">
        <v>115</v>
      </c>
      <c r="F152" s="49"/>
      <c r="G152" s="35">
        <f>G153</f>
        <v>10</v>
      </c>
    </row>
    <row r="153" spans="1:7" ht="39.75" customHeight="1">
      <c r="A153" s="36" t="s">
        <v>153</v>
      </c>
      <c r="B153" s="33">
        <v>990</v>
      </c>
      <c r="C153" s="34" t="s">
        <v>81</v>
      </c>
      <c r="D153" s="34" t="str">
        <f>D152</f>
        <v>3450000100</v>
      </c>
      <c r="E153" s="34" t="s">
        <v>136</v>
      </c>
      <c r="F153" s="34"/>
      <c r="G153" s="35">
        <f>G154</f>
        <v>10</v>
      </c>
    </row>
    <row r="154" spans="1:7" ht="41.25" customHeight="1">
      <c r="A154" s="36" t="s">
        <v>165</v>
      </c>
      <c r="B154" s="33">
        <v>990</v>
      </c>
      <c r="C154" s="34" t="s">
        <v>81</v>
      </c>
      <c r="D154" s="34" t="str">
        <f>D153</f>
        <v>3450000100</v>
      </c>
      <c r="E154" s="34" t="s">
        <v>56</v>
      </c>
      <c r="F154" s="34"/>
      <c r="G154" s="35">
        <f>G155</f>
        <v>10</v>
      </c>
    </row>
    <row r="155" spans="1:7" ht="12.75" customHeight="1">
      <c r="A155" s="44" t="s">
        <v>129</v>
      </c>
      <c r="B155" s="33">
        <v>990</v>
      </c>
      <c r="C155" s="34" t="s">
        <v>81</v>
      </c>
      <c r="D155" s="34" t="str">
        <f>D154</f>
        <v>3450000100</v>
      </c>
      <c r="E155" s="34" t="s">
        <v>56</v>
      </c>
      <c r="F155" s="34" t="s">
        <v>130</v>
      </c>
      <c r="G155" s="123">
        <v>10</v>
      </c>
    </row>
    <row r="156" spans="1:7" s="10" customFormat="1" ht="27" customHeight="1">
      <c r="A156" s="46" t="s">
        <v>82</v>
      </c>
      <c r="B156" s="40">
        <v>990</v>
      </c>
      <c r="C156" s="47" t="s">
        <v>83</v>
      </c>
      <c r="D156" s="47"/>
      <c r="E156" s="47"/>
      <c r="F156" s="47"/>
      <c r="G156" s="51">
        <f>G157</f>
        <v>8735.2</v>
      </c>
    </row>
    <row r="157" spans="1:7" ht="17.25" customHeight="1">
      <c r="A157" s="20" t="s">
        <v>84</v>
      </c>
      <c r="B157" s="21">
        <v>990</v>
      </c>
      <c r="C157" s="52" t="s">
        <v>85</v>
      </c>
      <c r="D157" s="21"/>
      <c r="E157" s="53"/>
      <c r="F157" s="53"/>
      <c r="G157" s="54">
        <f>G158+G182+G194+G206+G226</f>
        <v>8735.2</v>
      </c>
    </row>
    <row r="158" spans="1:7" s="4" customFormat="1" ht="27" customHeight="1">
      <c r="A158" s="101" t="s">
        <v>403</v>
      </c>
      <c r="B158" s="102">
        <v>990</v>
      </c>
      <c r="C158" s="103" t="s">
        <v>85</v>
      </c>
      <c r="D158" s="103" t="s">
        <v>424</v>
      </c>
      <c r="E158" s="104"/>
      <c r="F158" s="104"/>
      <c r="G158" s="105">
        <f>G159+G164+G170+G177</f>
        <v>285.6</v>
      </c>
    </row>
    <row r="159" spans="1:7" s="4" customFormat="1" ht="40.5" customHeight="1">
      <c r="A159" s="25" t="s">
        <v>404</v>
      </c>
      <c r="B159" s="26">
        <v>990</v>
      </c>
      <c r="C159" s="23" t="s">
        <v>85</v>
      </c>
      <c r="D159" s="23" t="s">
        <v>425</v>
      </c>
      <c r="E159" s="27"/>
      <c r="F159" s="27"/>
      <c r="G159" s="28">
        <f>G160</f>
        <v>100</v>
      </c>
    </row>
    <row r="160" spans="1:7" s="4" customFormat="1" ht="27.75" customHeight="1">
      <c r="A160" s="36" t="s">
        <v>361</v>
      </c>
      <c r="B160" s="33">
        <v>990</v>
      </c>
      <c r="C160" s="34" t="s">
        <v>85</v>
      </c>
      <c r="D160" s="358" t="str">
        <f>D159</f>
        <v>6000000101</v>
      </c>
      <c r="E160" s="34" t="s">
        <v>115</v>
      </c>
      <c r="F160" s="34"/>
      <c r="G160" s="35">
        <f>G161</f>
        <v>100</v>
      </c>
    </row>
    <row r="161" spans="1:7" s="4" customFormat="1" ht="30.75" customHeight="1">
      <c r="A161" s="36" t="s">
        <v>153</v>
      </c>
      <c r="B161" s="33">
        <v>990</v>
      </c>
      <c r="C161" s="34" t="s">
        <v>85</v>
      </c>
      <c r="D161" s="358" t="str">
        <f>D160</f>
        <v>6000000101</v>
      </c>
      <c r="E161" s="34" t="s">
        <v>136</v>
      </c>
      <c r="F161" s="34"/>
      <c r="G161" s="35">
        <f>G162</f>
        <v>100</v>
      </c>
    </row>
    <row r="162" spans="1:7" s="4" customFormat="1" ht="44.25" customHeight="1">
      <c r="A162" s="36" t="s">
        <v>165</v>
      </c>
      <c r="B162" s="33">
        <v>990</v>
      </c>
      <c r="C162" s="34" t="s">
        <v>85</v>
      </c>
      <c r="D162" s="358" t="str">
        <f>D161</f>
        <v>6000000101</v>
      </c>
      <c r="E162" s="34" t="s">
        <v>56</v>
      </c>
      <c r="F162" s="34"/>
      <c r="G162" s="35">
        <f>G163</f>
        <v>100</v>
      </c>
    </row>
    <row r="163" spans="1:7" s="4" customFormat="1" ht="20.25" customHeight="1">
      <c r="A163" s="36" t="s">
        <v>129</v>
      </c>
      <c r="B163" s="33">
        <v>990</v>
      </c>
      <c r="C163" s="34" t="s">
        <v>85</v>
      </c>
      <c r="D163" s="358" t="str">
        <f>D162</f>
        <v>6000000101</v>
      </c>
      <c r="E163" s="34" t="s">
        <v>56</v>
      </c>
      <c r="F163" s="34" t="s">
        <v>130</v>
      </c>
      <c r="G163" s="123">
        <v>100</v>
      </c>
    </row>
    <row r="164" spans="1:7" ht="27" customHeight="1">
      <c r="A164" s="25" t="s">
        <v>16</v>
      </c>
      <c r="B164" s="26">
        <v>990</v>
      </c>
      <c r="C164" s="23" t="s">
        <v>85</v>
      </c>
      <c r="D164" s="23" t="s">
        <v>426</v>
      </c>
      <c r="E164" s="27"/>
      <c r="F164" s="27"/>
      <c r="G164" s="28">
        <f>G165</f>
        <v>98.6</v>
      </c>
    </row>
    <row r="165" spans="1:7" ht="26.25" customHeight="1">
      <c r="A165" s="36" t="s">
        <v>146</v>
      </c>
      <c r="B165" s="33">
        <v>990</v>
      </c>
      <c r="C165" s="34" t="s">
        <v>85</v>
      </c>
      <c r="D165" s="34" t="str">
        <f>D164</f>
        <v>6000000103</v>
      </c>
      <c r="E165" s="31" t="s">
        <v>115</v>
      </c>
      <c r="F165" s="31"/>
      <c r="G165" s="32">
        <f>G166</f>
        <v>98.6</v>
      </c>
    </row>
    <row r="166" spans="1:7" ht="37.5" customHeight="1">
      <c r="A166" s="36" t="s">
        <v>158</v>
      </c>
      <c r="B166" s="33">
        <v>990</v>
      </c>
      <c r="C166" s="34" t="s">
        <v>85</v>
      </c>
      <c r="D166" s="34" t="str">
        <f>D165</f>
        <v>6000000103</v>
      </c>
      <c r="E166" s="31" t="s">
        <v>136</v>
      </c>
      <c r="F166" s="31"/>
      <c r="G166" s="32">
        <f>G167</f>
        <v>98.6</v>
      </c>
    </row>
    <row r="167" spans="1:7" ht="39" customHeight="1">
      <c r="A167" s="36" t="s">
        <v>165</v>
      </c>
      <c r="B167" s="33">
        <v>990</v>
      </c>
      <c r="C167" s="34" t="s">
        <v>85</v>
      </c>
      <c r="D167" s="34" t="str">
        <f>D166</f>
        <v>6000000103</v>
      </c>
      <c r="E167" s="34" t="s">
        <v>56</v>
      </c>
      <c r="F167" s="34"/>
      <c r="G167" s="35">
        <f>G168+G169</f>
        <v>98.6</v>
      </c>
    </row>
    <row r="168" spans="1:146" ht="16.5" customHeight="1">
      <c r="A168" s="36" t="s">
        <v>127</v>
      </c>
      <c r="B168" s="33">
        <v>990</v>
      </c>
      <c r="C168" s="34" t="s">
        <v>85</v>
      </c>
      <c r="D168" s="34" t="str">
        <f>D167</f>
        <v>6000000103</v>
      </c>
      <c r="E168" s="34" t="s">
        <v>56</v>
      </c>
      <c r="F168" s="34" t="s">
        <v>128</v>
      </c>
      <c r="G168" s="123">
        <v>98.6</v>
      </c>
      <c r="H168" s="15"/>
      <c r="I168" s="15"/>
      <c r="J168" s="15"/>
      <c r="CX168" s="14"/>
      <c r="EL168" s="14"/>
      <c r="EM168" s="14"/>
      <c r="EN168" s="14"/>
      <c r="EO168" s="14"/>
      <c r="EP168" s="14"/>
    </row>
    <row r="169" spans="1:146" ht="16.5" customHeight="1" hidden="1">
      <c r="A169" s="36" t="s">
        <v>137</v>
      </c>
      <c r="B169" s="33">
        <v>990</v>
      </c>
      <c r="C169" s="34" t="s">
        <v>85</v>
      </c>
      <c r="D169" s="34" t="str">
        <f>D168</f>
        <v>6000000103</v>
      </c>
      <c r="E169" s="34" t="s">
        <v>56</v>
      </c>
      <c r="F169" s="34" t="s">
        <v>138</v>
      </c>
      <c r="G169" s="123"/>
      <c r="H169" s="15"/>
      <c r="I169" s="15"/>
      <c r="J169" s="15"/>
      <c r="CX169" s="14"/>
      <c r="EL169" s="14"/>
      <c r="EM169" s="14"/>
      <c r="EN169" s="14"/>
      <c r="EO169" s="14"/>
      <c r="EP169" s="14"/>
    </row>
    <row r="170" spans="1:142" ht="69.75" customHeight="1">
      <c r="A170" s="25" t="s">
        <v>17</v>
      </c>
      <c r="B170" s="26">
        <v>990</v>
      </c>
      <c r="C170" s="23" t="s">
        <v>85</v>
      </c>
      <c r="D170" s="23" t="s">
        <v>427</v>
      </c>
      <c r="E170" s="27"/>
      <c r="F170" s="27"/>
      <c r="G170" s="28">
        <f>G171</f>
        <v>42</v>
      </c>
      <c r="H170" s="15"/>
      <c r="I170" s="15"/>
      <c r="J170" s="15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</row>
    <row r="171" spans="1:142" ht="30.75" customHeight="1">
      <c r="A171" s="36" t="s">
        <v>146</v>
      </c>
      <c r="B171" s="33">
        <v>990</v>
      </c>
      <c r="C171" s="34" t="s">
        <v>85</v>
      </c>
      <c r="D171" s="34" t="str">
        <f aca="true" t="shared" si="3" ref="D171:D176">D170</f>
        <v>6000000104</v>
      </c>
      <c r="E171" s="34" t="s">
        <v>115</v>
      </c>
      <c r="F171" s="34"/>
      <c r="G171" s="35">
        <f>G172</f>
        <v>42</v>
      </c>
      <c r="H171" s="15"/>
      <c r="I171" s="15"/>
      <c r="J171" s="15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</row>
    <row r="172" spans="1:142" ht="39" customHeight="1">
      <c r="A172" s="36" t="s">
        <v>153</v>
      </c>
      <c r="B172" s="33">
        <v>990</v>
      </c>
      <c r="C172" s="34" t="s">
        <v>85</v>
      </c>
      <c r="D172" s="34" t="str">
        <f t="shared" si="3"/>
        <v>6000000104</v>
      </c>
      <c r="E172" s="34" t="s">
        <v>136</v>
      </c>
      <c r="F172" s="34"/>
      <c r="G172" s="35">
        <f>G173</f>
        <v>42</v>
      </c>
      <c r="H172" s="15"/>
      <c r="I172" s="15"/>
      <c r="J172" s="15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</row>
    <row r="173" spans="1:10" s="3" customFormat="1" ht="33.75" customHeight="1">
      <c r="A173" s="36" t="s">
        <v>165</v>
      </c>
      <c r="B173" s="33">
        <v>990</v>
      </c>
      <c r="C173" s="34" t="s">
        <v>85</v>
      </c>
      <c r="D173" s="34" t="str">
        <f t="shared" si="3"/>
        <v>6000000104</v>
      </c>
      <c r="E173" s="34" t="s">
        <v>56</v>
      </c>
      <c r="F173" s="49"/>
      <c r="G173" s="35">
        <f>G174+G175+G176</f>
        <v>42</v>
      </c>
      <c r="H173" s="16"/>
      <c r="I173" s="16"/>
      <c r="J173" s="16"/>
    </row>
    <row r="174" spans="1:7" ht="16.5" customHeight="1">
      <c r="A174" s="36" t="s">
        <v>127</v>
      </c>
      <c r="B174" s="33">
        <v>990</v>
      </c>
      <c r="C174" s="34" t="s">
        <v>85</v>
      </c>
      <c r="D174" s="34" t="str">
        <f t="shared" si="3"/>
        <v>6000000104</v>
      </c>
      <c r="E174" s="34" t="s">
        <v>56</v>
      </c>
      <c r="F174" s="34" t="s">
        <v>128</v>
      </c>
      <c r="G174" s="123">
        <v>42</v>
      </c>
    </row>
    <row r="175" spans="1:7" ht="13.5" customHeight="1" hidden="1">
      <c r="A175" s="36" t="s">
        <v>141</v>
      </c>
      <c r="B175" s="33">
        <v>990</v>
      </c>
      <c r="C175" s="34" t="s">
        <v>85</v>
      </c>
      <c r="D175" s="34" t="str">
        <f t="shared" si="3"/>
        <v>6000000104</v>
      </c>
      <c r="E175" s="34" t="s">
        <v>56</v>
      </c>
      <c r="F175" s="34" t="s">
        <v>130</v>
      </c>
      <c r="G175" s="123"/>
    </row>
    <row r="176" spans="1:7" ht="16.5" customHeight="1" hidden="1">
      <c r="A176" s="36" t="s">
        <v>137</v>
      </c>
      <c r="B176" s="33">
        <v>990</v>
      </c>
      <c r="C176" s="34" t="s">
        <v>85</v>
      </c>
      <c r="D176" s="34" t="str">
        <f t="shared" si="3"/>
        <v>6000000104</v>
      </c>
      <c r="E176" s="34" t="s">
        <v>56</v>
      </c>
      <c r="F176" s="34" t="s">
        <v>138</v>
      </c>
      <c r="G176" s="123"/>
    </row>
    <row r="177" spans="1:7" ht="44.25" customHeight="1">
      <c r="A177" s="25" t="s">
        <v>385</v>
      </c>
      <c r="B177" s="26">
        <v>990</v>
      </c>
      <c r="C177" s="23" t="s">
        <v>85</v>
      </c>
      <c r="D177" s="23" t="s">
        <v>428</v>
      </c>
      <c r="E177" s="27"/>
      <c r="F177" s="27"/>
      <c r="G177" s="28">
        <f>G178</f>
        <v>45</v>
      </c>
    </row>
    <row r="178" spans="1:7" ht="27" customHeight="1">
      <c r="A178" s="36" t="s">
        <v>146</v>
      </c>
      <c r="B178" s="33">
        <v>990</v>
      </c>
      <c r="C178" s="34" t="s">
        <v>85</v>
      </c>
      <c r="D178" s="34" t="str">
        <f>D177</f>
        <v>6000000105</v>
      </c>
      <c r="E178" s="34" t="s">
        <v>115</v>
      </c>
      <c r="F178" s="34"/>
      <c r="G178" s="35">
        <f>G179</f>
        <v>45</v>
      </c>
    </row>
    <row r="179" spans="1:7" ht="36.75" customHeight="1">
      <c r="A179" s="36" t="s">
        <v>153</v>
      </c>
      <c r="B179" s="33">
        <v>990</v>
      </c>
      <c r="C179" s="34" t="s">
        <v>85</v>
      </c>
      <c r="D179" s="34" t="str">
        <f>D178</f>
        <v>6000000105</v>
      </c>
      <c r="E179" s="34" t="s">
        <v>136</v>
      </c>
      <c r="F179" s="34"/>
      <c r="G179" s="35">
        <f>G180</f>
        <v>45</v>
      </c>
    </row>
    <row r="180" spans="1:7" ht="42.75" customHeight="1">
      <c r="A180" s="36" t="s">
        <v>165</v>
      </c>
      <c r="B180" s="33">
        <v>990</v>
      </c>
      <c r="C180" s="34" t="s">
        <v>85</v>
      </c>
      <c r="D180" s="34" t="str">
        <f>D179</f>
        <v>6000000105</v>
      </c>
      <c r="E180" s="34" t="s">
        <v>56</v>
      </c>
      <c r="F180" s="49"/>
      <c r="G180" s="35">
        <f>G181</f>
        <v>45</v>
      </c>
    </row>
    <row r="181" spans="1:7" ht="16.5" customHeight="1">
      <c r="A181" s="36" t="s">
        <v>127</v>
      </c>
      <c r="B181" s="33">
        <v>990</v>
      </c>
      <c r="C181" s="34" t="s">
        <v>85</v>
      </c>
      <c r="D181" s="34" t="str">
        <f>D180</f>
        <v>6000000105</v>
      </c>
      <c r="E181" s="34" t="s">
        <v>56</v>
      </c>
      <c r="F181" s="34" t="s">
        <v>128</v>
      </c>
      <c r="G181" s="123">
        <v>45</v>
      </c>
    </row>
    <row r="182" spans="1:7" s="9" customFormat="1" ht="56.25" customHeight="1">
      <c r="A182" s="101" t="s">
        <v>18</v>
      </c>
      <c r="B182" s="102">
        <v>990</v>
      </c>
      <c r="C182" s="103" t="s">
        <v>85</v>
      </c>
      <c r="D182" s="103" t="s">
        <v>429</v>
      </c>
      <c r="E182" s="104"/>
      <c r="F182" s="104"/>
      <c r="G182" s="105">
        <f>G183+G188</f>
        <v>1305.6</v>
      </c>
    </row>
    <row r="183" spans="1:7" s="79" customFormat="1" ht="28.5" customHeight="1">
      <c r="A183" s="25" t="s">
        <v>19</v>
      </c>
      <c r="B183" s="26">
        <v>990</v>
      </c>
      <c r="C183" s="23" t="s">
        <v>85</v>
      </c>
      <c r="D183" s="23" t="s">
        <v>430</v>
      </c>
      <c r="E183" s="27"/>
      <c r="F183" s="27"/>
      <c r="G183" s="28">
        <f>G184</f>
        <v>402</v>
      </c>
    </row>
    <row r="184" spans="1:7" ht="29.25" customHeight="1">
      <c r="A184" s="36" t="s">
        <v>146</v>
      </c>
      <c r="B184" s="33">
        <v>990</v>
      </c>
      <c r="C184" s="34" t="s">
        <v>85</v>
      </c>
      <c r="D184" s="34" t="str">
        <f>D183</f>
        <v>6000000203</v>
      </c>
      <c r="E184" s="34" t="s">
        <v>115</v>
      </c>
      <c r="F184" s="34"/>
      <c r="G184" s="35">
        <f>G185</f>
        <v>402</v>
      </c>
    </row>
    <row r="185" spans="1:7" ht="39.75" customHeight="1">
      <c r="A185" s="36" t="s">
        <v>153</v>
      </c>
      <c r="B185" s="33">
        <v>990</v>
      </c>
      <c r="C185" s="34" t="s">
        <v>85</v>
      </c>
      <c r="D185" s="34" t="str">
        <f>D184</f>
        <v>6000000203</v>
      </c>
      <c r="E185" s="34" t="s">
        <v>136</v>
      </c>
      <c r="F185" s="34"/>
      <c r="G185" s="35">
        <f>G186</f>
        <v>402</v>
      </c>
    </row>
    <row r="186" spans="1:7" ht="38.25" customHeight="1">
      <c r="A186" s="36" t="s">
        <v>165</v>
      </c>
      <c r="B186" s="33">
        <v>990</v>
      </c>
      <c r="C186" s="34" t="s">
        <v>85</v>
      </c>
      <c r="D186" s="34" t="str">
        <f>D185</f>
        <v>6000000203</v>
      </c>
      <c r="E186" s="34" t="s">
        <v>56</v>
      </c>
      <c r="F186" s="34"/>
      <c r="G186" s="35">
        <f>G187</f>
        <v>402</v>
      </c>
    </row>
    <row r="187" spans="1:7" s="9" customFormat="1" ht="15" customHeight="1">
      <c r="A187" s="36" t="s">
        <v>129</v>
      </c>
      <c r="B187" s="33">
        <v>990</v>
      </c>
      <c r="C187" s="34" t="s">
        <v>85</v>
      </c>
      <c r="D187" s="34" t="str">
        <f>D186</f>
        <v>6000000203</v>
      </c>
      <c r="E187" s="34" t="s">
        <v>56</v>
      </c>
      <c r="F187" s="34" t="s">
        <v>130</v>
      </c>
      <c r="G187" s="123">
        <v>402</v>
      </c>
    </row>
    <row r="188" spans="1:7" s="11" customFormat="1" ht="83.25" customHeight="1">
      <c r="A188" s="25" t="s">
        <v>20</v>
      </c>
      <c r="B188" s="26">
        <v>990</v>
      </c>
      <c r="C188" s="23" t="s">
        <v>85</v>
      </c>
      <c r="D188" s="23" t="s">
        <v>431</v>
      </c>
      <c r="E188" s="23"/>
      <c r="F188" s="23"/>
      <c r="G188" s="28">
        <f>G189</f>
        <v>903.6</v>
      </c>
    </row>
    <row r="189" spans="1:7" s="4" customFormat="1" ht="27.75" customHeight="1">
      <c r="A189" s="36" t="s">
        <v>146</v>
      </c>
      <c r="B189" s="33">
        <v>990</v>
      </c>
      <c r="C189" s="34" t="s">
        <v>85</v>
      </c>
      <c r="D189" s="34" t="str">
        <f>D188</f>
        <v>6000000204</v>
      </c>
      <c r="E189" s="34" t="s">
        <v>115</v>
      </c>
      <c r="F189" s="34"/>
      <c r="G189" s="35">
        <f>G190</f>
        <v>903.6</v>
      </c>
    </row>
    <row r="190" spans="1:7" s="4" customFormat="1" ht="38.25" customHeight="1">
      <c r="A190" s="36" t="s">
        <v>153</v>
      </c>
      <c r="B190" s="33">
        <v>990</v>
      </c>
      <c r="C190" s="34" t="s">
        <v>85</v>
      </c>
      <c r="D190" s="34" t="str">
        <f>D189</f>
        <v>6000000204</v>
      </c>
      <c r="E190" s="34" t="s">
        <v>136</v>
      </c>
      <c r="F190" s="34"/>
      <c r="G190" s="35">
        <f>G191</f>
        <v>903.6</v>
      </c>
    </row>
    <row r="191" spans="1:7" ht="36.75" customHeight="1">
      <c r="A191" s="36" t="s">
        <v>165</v>
      </c>
      <c r="B191" s="33">
        <v>990</v>
      </c>
      <c r="C191" s="34" t="s">
        <v>85</v>
      </c>
      <c r="D191" s="34" t="str">
        <f>D190</f>
        <v>6000000204</v>
      </c>
      <c r="E191" s="34" t="s">
        <v>56</v>
      </c>
      <c r="F191" s="34"/>
      <c r="G191" s="35">
        <f>G192+G193</f>
        <v>903.6</v>
      </c>
    </row>
    <row r="192" spans="1:7" ht="14.25" customHeight="1">
      <c r="A192" s="36" t="s">
        <v>129</v>
      </c>
      <c r="B192" s="33">
        <v>990</v>
      </c>
      <c r="C192" s="34" t="s">
        <v>85</v>
      </c>
      <c r="D192" s="34" t="str">
        <f>D191</f>
        <v>6000000204</v>
      </c>
      <c r="E192" s="34" t="s">
        <v>56</v>
      </c>
      <c r="F192" s="34" t="s">
        <v>130</v>
      </c>
      <c r="G192" s="123">
        <v>888.6</v>
      </c>
    </row>
    <row r="193" spans="1:7" ht="14.25" customHeight="1">
      <c r="A193" s="44" t="s">
        <v>135</v>
      </c>
      <c r="B193" s="33">
        <v>990</v>
      </c>
      <c r="C193" s="34" t="s">
        <v>85</v>
      </c>
      <c r="D193" s="34" t="str">
        <f>D192</f>
        <v>6000000204</v>
      </c>
      <c r="E193" s="34" t="s">
        <v>56</v>
      </c>
      <c r="F193" s="34" t="s">
        <v>134</v>
      </c>
      <c r="G193" s="123">
        <v>15</v>
      </c>
    </row>
    <row r="194" spans="1:7" s="18" customFormat="1" ht="31.5" customHeight="1">
      <c r="A194" s="101" t="s">
        <v>21</v>
      </c>
      <c r="B194" s="102">
        <v>990</v>
      </c>
      <c r="C194" s="103" t="s">
        <v>85</v>
      </c>
      <c r="D194" s="103" t="s">
        <v>432</v>
      </c>
      <c r="E194" s="104"/>
      <c r="F194" s="104"/>
      <c r="G194" s="105">
        <f>G195+G201</f>
        <v>1276.6</v>
      </c>
    </row>
    <row r="195" spans="1:7" s="107" customFormat="1" ht="69.75" customHeight="1">
      <c r="A195" s="25" t="s">
        <v>22</v>
      </c>
      <c r="B195" s="26">
        <v>990</v>
      </c>
      <c r="C195" s="23" t="s">
        <v>85</v>
      </c>
      <c r="D195" s="23" t="s">
        <v>433</v>
      </c>
      <c r="E195" s="27"/>
      <c r="F195" s="27"/>
      <c r="G195" s="28">
        <f>G196</f>
        <v>1169.1</v>
      </c>
    </row>
    <row r="196" spans="1:7" ht="27.75" customHeight="1">
      <c r="A196" s="36" t="s">
        <v>146</v>
      </c>
      <c r="B196" s="33">
        <v>990</v>
      </c>
      <c r="C196" s="34" t="s">
        <v>85</v>
      </c>
      <c r="D196" s="34" t="str">
        <f>D195</f>
        <v>6000000302</v>
      </c>
      <c r="E196" s="34" t="s">
        <v>115</v>
      </c>
      <c r="F196" s="34"/>
      <c r="G196" s="35">
        <f>G197</f>
        <v>1169.1</v>
      </c>
    </row>
    <row r="197" spans="1:7" ht="33" customHeight="1">
      <c r="A197" s="36" t="s">
        <v>153</v>
      </c>
      <c r="B197" s="33">
        <v>990</v>
      </c>
      <c r="C197" s="34" t="s">
        <v>85</v>
      </c>
      <c r="D197" s="34" t="str">
        <f>D196</f>
        <v>6000000302</v>
      </c>
      <c r="E197" s="34" t="s">
        <v>136</v>
      </c>
      <c r="F197" s="34"/>
      <c r="G197" s="35">
        <f>G198</f>
        <v>1169.1</v>
      </c>
    </row>
    <row r="198" spans="1:7" ht="41.25" customHeight="1">
      <c r="A198" s="36" t="s">
        <v>165</v>
      </c>
      <c r="B198" s="33">
        <v>990</v>
      </c>
      <c r="C198" s="34" t="s">
        <v>85</v>
      </c>
      <c r="D198" s="34" t="str">
        <f>D197</f>
        <v>6000000302</v>
      </c>
      <c r="E198" s="34" t="s">
        <v>56</v>
      </c>
      <c r="F198" s="34"/>
      <c r="G198" s="35">
        <f>G199+G200</f>
        <v>1169.1</v>
      </c>
    </row>
    <row r="199" spans="1:7" ht="17.25" customHeight="1">
      <c r="A199" s="36" t="s">
        <v>129</v>
      </c>
      <c r="B199" s="33">
        <v>990</v>
      </c>
      <c r="C199" s="34" t="s">
        <v>85</v>
      </c>
      <c r="D199" s="34" t="str">
        <f>D198</f>
        <v>6000000302</v>
      </c>
      <c r="E199" s="34" t="s">
        <v>56</v>
      </c>
      <c r="F199" s="34" t="s">
        <v>130</v>
      </c>
      <c r="G199" s="123">
        <v>1127.5</v>
      </c>
    </row>
    <row r="200" spans="1:7" s="4" customFormat="1" ht="19.5" customHeight="1">
      <c r="A200" s="36" t="s">
        <v>135</v>
      </c>
      <c r="B200" s="33">
        <v>990</v>
      </c>
      <c r="C200" s="34" t="s">
        <v>85</v>
      </c>
      <c r="D200" s="34" t="str">
        <f>D199</f>
        <v>6000000302</v>
      </c>
      <c r="E200" s="34" t="s">
        <v>56</v>
      </c>
      <c r="F200" s="34" t="s">
        <v>134</v>
      </c>
      <c r="G200" s="123">
        <v>41.6</v>
      </c>
    </row>
    <row r="201" spans="1:7" s="4" customFormat="1" ht="28.5" customHeight="1">
      <c r="A201" s="25" t="s">
        <v>386</v>
      </c>
      <c r="B201" s="26">
        <v>990</v>
      </c>
      <c r="C201" s="23" t="s">
        <v>85</v>
      </c>
      <c r="D201" s="23" t="s">
        <v>434</v>
      </c>
      <c r="E201" s="27"/>
      <c r="F201" s="27"/>
      <c r="G201" s="28">
        <f>G202</f>
        <v>107.5</v>
      </c>
    </row>
    <row r="202" spans="1:7" s="4" customFormat="1" ht="28.5" customHeight="1">
      <c r="A202" s="36" t="s">
        <v>146</v>
      </c>
      <c r="B202" s="33">
        <v>990</v>
      </c>
      <c r="C202" s="34" t="s">
        <v>85</v>
      </c>
      <c r="D202" s="34" t="str">
        <f>D201</f>
        <v>6000000303</v>
      </c>
      <c r="E202" s="34" t="s">
        <v>115</v>
      </c>
      <c r="F202" s="34"/>
      <c r="G202" s="35">
        <f>G203</f>
        <v>107.5</v>
      </c>
    </row>
    <row r="203" spans="1:7" s="4" customFormat="1" ht="33" customHeight="1">
      <c r="A203" s="36" t="s">
        <v>153</v>
      </c>
      <c r="B203" s="33">
        <v>990</v>
      </c>
      <c r="C203" s="34" t="s">
        <v>85</v>
      </c>
      <c r="D203" s="34" t="str">
        <f>D202</f>
        <v>6000000303</v>
      </c>
      <c r="E203" s="34" t="s">
        <v>136</v>
      </c>
      <c r="F203" s="34"/>
      <c r="G203" s="35">
        <f>G204</f>
        <v>107.5</v>
      </c>
    </row>
    <row r="204" spans="1:7" s="4" customFormat="1" ht="41.25" customHeight="1">
      <c r="A204" s="36" t="s">
        <v>165</v>
      </c>
      <c r="B204" s="33">
        <v>990</v>
      </c>
      <c r="C204" s="34" t="s">
        <v>85</v>
      </c>
      <c r="D204" s="34" t="str">
        <f>D203</f>
        <v>6000000303</v>
      </c>
      <c r="E204" s="34" t="s">
        <v>56</v>
      </c>
      <c r="F204" s="34"/>
      <c r="G204" s="35">
        <f>G205</f>
        <v>107.5</v>
      </c>
    </row>
    <row r="205" spans="1:7" s="4" customFormat="1" ht="19.5" customHeight="1">
      <c r="A205" s="36" t="s">
        <v>129</v>
      </c>
      <c r="B205" s="33">
        <v>990</v>
      </c>
      <c r="C205" s="34" t="s">
        <v>85</v>
      </c>
      <c r="D205" s="34" t="str">
        <f>D204</f>
        <v>6000000303</v>
      </c>
      <c r="E205" s="34" t="s">
        <v>56</v>
      </c>
      <c r="F205" s="34" t="s">
        <v>130</v>
      </c>
      <c r="G205" s="123">
        <v>107.5</v>
      </c>
    </row>
    <row r="206" spans="1:7" s="4" customFormat="1" ht="42" customHeight="1">
      <c r="A206" s="101" t="s">
        <v>23</v>
      </c>
      <c r="B206" s="102">
        <v>990</v>
      </c>
      <c r="C206" s="103" t="s">
        <v>85</v>
      </c>
      <c r="D206" s="103" t="s">
        <v>435</v>
      </c>
      <c r="E206" s="104"/>
      <c r="F206" s="104"/>
      <c r="G206" s="105">
        <f>G207+G214+G221</f>
        <v>2239.2</v>
      </c>
    </row>
    <row r="207" spans="1:7" s="79" customFormat="1" ht="38.25" customHeight="1">
      <c r="A207" s="25" t="s">
        <v>24</v>
      </c>
      <c r="B207" s="26">
        <v>990</v>
      </c>
      <c r="C207" s="23" t="s">
        <v>85</v>
      </c>
      <c r="D207" s="23" t="s">
        <v>436</v>
      </c>
      <c r="E207" s="27"/>
      <c r="F207" s="27"/>
      <c r="G207" s="28">
        <f>G208</f>
        <v>697.1</v>
      </c>
    </row>
    <row r="208" spans="1:7" s="4" customFormat="1" ht="29.25" customHeight="1">
      <c r="A208" s="36" t="s">
        <v>146</v>
      </c>
      <c r="B208" s="33">
        <v>990</v>
      </c>
      <c r="C208" s="34" t="s">
        <v>85</v>
      </c>
      <c r="D208" s="34" t="str">
        <f>D207</f>
        <v>6000000401</v>
      </c>
      <c r="E208" s="34" t="s">
        <v>115</v>
      </c>
      <c r="F208" s="50"/>
      <c r="G208" s="56">
        <f>G209</f>
        <v>697.1</v>
      </c>
    </row>
    <row r="209" spans="1:7" s="4" customFormat="1" ht="33.75" customHeight="1">
      <c r="A209" s="36" t="s">
        <v>153</v>
      </c>
      <c r="B209" s="33">
        <v>990</v>
      </c>
      <c r="C209" s="34" t="s">
        <v>85</v>
      </c>
      <c r="D209" s="34" t="str">
        <f>D208</f>
        <v>6000000401</v>
      </c>
      <c r="E209" s="50" t="s">
        <v>136</v>
      </c>
      <c r="F209" s="50"/>
      <c r="G209" s="56">
        <f>G210</f>
        <v>697.1</v>
      </c>
    </row>
    <row r="210" spans="1:7" s="4" customFormat="1" ht="38.25" customHeight="1">
      <c r="A210" s="36" t="s">
        <v>165</v>
      </c>
      <c r="B210" s="33">
        <v>990</v>
      </c>
      <c r="C210" s="34" t="s">
        <v>85</v>
      </c>
      <c r="D210" s="34" t="str">
        <f>D209</f>
        <v>6000000401</v>
      </c>
      <c r="E210" s="34" t="s">
        <v>56</v>
      </c>
      <c r="F210" s="34"/>
      <c r="G210" s="35">
        <f>G211+G212+G213</f>
        <v>697.1</v>
      </c>
    </row>
    <row r="211" spans="1:7" s="4" customFormat="1" ht="12" customHeight="1">
      <c r="A211" s="36" t="s">
        <v>127</v>
      </c>
      <c r="B211" s="33">
        <v>990</v>
      </c>
      <c r="C211" s="34" t="s">
        <v>85</v>
      </c>
      <c r="D211" s="34" t="str">
        <f>D210</f>
        <v>6000000401</v>
      </c>
      <c r="E211" s="34" t="s">
        <v>56</v>
      </c>
      <c r="F211" s="34" t="s">
        <v>128</v>
      </c>
      <c r="G211" s="123">
        <v>193.5</v>
      </c>
    </row>
    <row r="212" spans="1:7" s="4" customFormat="1" ht="12" customHeight="1">
      <c r="A212" s="36" t="s">
        <v>129</v>
      </c>
      <c r="B212" s="33">
        <v>990</v>
      </c>
      <c r="C212" s="34" t="s">
        <v>85</v>
      </c>
      <c r="D212" s="34" t="str">
        <f>D211</f>
        <v>6000000401</v>
      </c>
      <c r="E212" s="34" t="s">
        <v>56</v>
      </c>
      <c r="F212" s="34" t="s">
        <v>130</v>
      </c>
      <c r="G212" s="123">
        <v>500</v>
      </c>
    </row>
    <row r="213" spans="1:7" s="9" customFormat="1" ht="18" customHeight="1">
      <c r="A213" s="36" t="s">
        <v>135</v>
      </c>
      <c r="B213" s="33">
        <v>990</v>
      </c>
      <c r="C213" s="34" t="s">
        <v>85</v>
      </c>
      <c r="D213" s="34" t="str">
        <f>D211</f>
        <v>6000000401</v>
      </c>
      <c r="E213" s="34" t="s">
        <v>56</v>
      </c>
      <c r="F213" s="34" t="s">
        <v>134</v>
      </c>
      <c r="G213" s="123">
        <v>3.6</v>
      </c>
    </row>
    <row r="214" spans="1:7" s="11" customFormat="1" ht="28.5" customHeight="1">
      <c r="A214" s="25" t="s">
        <v>87</v>
      </c>
      <c r="B214" s="26">
        <v>990</v>
      </c>
      <c r="C214" s="23" t="s">
        <v>85</v>
      </c>
      <c r="D214" s="23" t="s">
        <v>437</v>
      </c>
      <c r="E214" s="23"/>
      <c r="F214" s="23"/>
      <c r="G214" s="28">
        <f>G215</f>
        <v>1372.1</v>
      </c>
    </row>
    <row r="215" spans="1:7" ht="30.75" customHeight="1">
      <c r="A215" s="36" t="s">
        <v>146</v>
      </c>
      <c r="B215" s="33">
        <v>990</v>
      </c>
      <c r="C215" s="34" t="s">
        <v>85</v>
      </c>
      <c r="D215" s="34" t="str">
        <f aca="true" t="shared" si="4" ref="D215:D220">D214</f>
        <v>6000000402</v>
      </c>
      <c r="E215" s="34" t="s">
        <v>115</v>
      </c>
      <c r="F215" s="50"/>
      <c r="G215" s="35">
        <f>G216</f>
        <v>1372.1</v>
      </c>
    </row>
    <row r="216" spans="1:7" ht="38.25" customHeight="1">
      <c r="A216" s="36" t="s">
        <v>153</v>
      </c>
      <c r="B216" s="33">
        <v>990</v>
      </c>
      <c r="C216" s="34" t="s">
        <v>85</v>
      </c>
      <c r="D216" s="34" t="str">
        <f t="shared" si="4"/>
        <v>6000000402</v>
      </c>
      <c r="E216" s="34" t="s">
        <v>136</v>
      </c>
      <c r="F216" s="50"/>
      <c r="G216" s="35">
        <f>G217</f>
        <v>1372.1</v>
      </c>
    </row>
    <row r="217" spans="1:7" ht="36" customHeight="1">
      <c r="A217" s="36" t="s">
        <v>165</v>
      </c>
      <c r="B217" s="33">
        <v>990</v>
      </c>
      <c r="C217" s="34" t="s">
        <v>85</v>
      </c>
      <c r="D217" s="34" t="str">
        <f t="shared" si="4"/>
        <v>6000000402</v>
      </c>
      <c r="E217" s="34" t="s">
        <v>56</v>
      </c>
      <c r="F217" s="34"/>
      <c r="G217" s="35">
        <f>G218+G219+G220</f>
        <v>1372.1</v>
      </c>
    </row>
    <row r="218" spans="1:7" ht="15.75" customHeight="1">
      <c r="A218" s="36" t="s">
        <v>127</v>
      </c>
      <c r="B218" s="33">
        <v>990</v>
      </c>
      <c r="C218" s="34" t="s">
        <v>85</v>
      </c>
      <c r="D218" s="34" t="str">
        <f t="shared" si="4"/>
        <v>6000000402</v>
      </c>
      <c r="E218" s="34" t="s">
        <v>56</v>
      </c>
      <c r="F218" s="34" t="s">
        <v>128</v>
      </c>
      <c r="G218" s="123">
        <v>92</v>
      </c>
    </row>
    <row r="219" spans="1:7" ht="15.75" customHeight="1">
      <c r="A219" s="36" t="s">
        <v>129</v>
      </c>
      <c r="B219" s="33">
        <v>990</v>
      </c>
      <c r="C219" s="34" t="s">
        <v>85</v>
      </c>
      <c r="D219" s="34" t="str">
        <f t="shared" si="4"/>
        <v>6000000402</v>
      </c>
      <c r="E219" s="34" t="s">
        <v>56</v>
      </c>
      <c r="F219" s="34" t="s">
        <v>130</v>
      </c>
      <c r="G219" s="123">
        <v>1280.1</v>
      </c>
    </row>
    <row r="220" spans="1:7" ht="15.75" customHeight="1" hidden="1">
      <c r="A220" s="36" t="s">
        <v>137</v>
      </c>
      <c r="B220" s="33">
        <v>990</v>
      </c>
      <c r="C220" s="34" t="s">
        <v>85</v>
      </c>
      <c r="D220" s="34" t="str">
        <f t="shared" si="4"/>
        <v>6000000402</v>
      </c>
      <c r="E220" s="34" t="s">
        <v>56</v>
      </c>
      <c r="F220" s="34" t="s">
        <v>138</v>
      </c>
      <c r="G220" s="123"/>
    </row>
    <row r="221" spans="1:7" s="79" customFormat="1" ht="39.75" customHeight="1">
      <c r="A221" s="25" t="s">
        <v>25</v>
      </c>
      <c r="B221" s="26">
        <v>990</v>
      </c>
      <c r="C221" s="23" t="s">
        <v>85</v>
      </c>
      <c r="D221" s="23" t="s">
        <v>438</v>
      </c>
      <c r="E221" s="27"/>
      <c r="F221" s="27"/>
      <c r="G221" s="28">
        <f>G222</f>
        <v>170</v>
      </c>
    </row>
    <row r="222" spans="1:7" s="4" customFormat="1" ht="27" customHeight="1">
      <c r="A222" s="36" t="s">
        <v>146</v>
      </c>
      <c r="B222" s="33">
        <v>990</v>
      </c>
      <c r="C222" s="34" t="s">
        <v>85</v>
      </c>
      <c r="D222" s="34" t="str">
        <f>D221</f>
        <v>6000000403</v>
      </c>
      <c r="E222" s="50" t="s">
        <v>115</v>
      </c>
      <c r="F222" s="50"/>
      <c r="G222" s="35">
        <f>G223</f>
        <v>170</v>
      </c>
    </row>
    <row r="223" spans="1:7" s="4" customFormat="1" ht="38.25" customHeight="1">
      <c r="A223" s="36" t="s">
        <v>153</v>
      </c>
      <c r="B223" s="33">
        <v>990</v>
      </c>
      <c r="C223" s="34" t="s">
        <v>85</v>
      </c>
      <c r="D223" s="34" t="str">
        <f>D222</f>
        <v>6000000403</v>
      </c>
      <c r="E223" s="50" t="s">
        <v>136</v>
      </c>
      <c r="F223" s="50"/>
      <c r="G223" s="35">
        <f>G224</f>
        <v>170</v>
      </c>
    </row>
    <row r="224" spans="1:7" s="4" customFormat="1" ht="40.5" customHeight="1">
      <c r="A224" s="36" t="s">
        <v>165</v>
      </c>
      <c r="B224" s="33">
        <v>990</v>
      </c>
      <c r="C224" s="34" t="s">
        <v>85</v>
      </c>
      <c r="D224" s="34" t="str">
        <f>D223</f>
        <v>6000000403</v>
      </c>
      <c r="E224" s="34" t="s">
        <v>56</v>
      </c>
      <c r="F224" s="34"/>
      <c r="G224" s="35">
        <f>G225</f>
        <v>170</v>
      </c>
    </row>
    <row r="225" spans="1:7" s="4" customFormat="1" ht="16.5" customHeight="1">
      <c r="A225" s="36" t="s">
        <v>129</v>
      </c>
      <c r="B225" s="33">
        <v>990</v>
      </c>
      <c r="C225" s="34" t="s">
        <v>85</v>
      </c>
      <c r="D225" s="34" t="str">
        <f>D224</f>
        <v>6000000403</v>
      </c>
      <c r="E225" s="34" t="s">
        <v>56</v>
      </c>
      <c r="F225" s="34" t="s">
        <v>130</v>
      </c>
      <c r="G225" s="123">
        <v>170</v>
      </c>
    </row>
    <row r="226" spans="1:7" ht="76.5" customHeight="1">
      <c r="A226" s="106" t="s">
        <v>407</v>
      </c>
      <c r="B226" s="102">
        <v>990</v>
      </c>
      <c r="C226" s="103" t="s">
        <v>85</v>
      </c>
      <c r="D226" s="103" t="s">
        <v>439</v>
      </c>
      <c r="E226" s="351"/>
      <c r="F226" s="351"/>
      <c r="G226" s="105">
        <f>G227</f>
        <v>3628.2</v>
      </c>
    </row>
    <row r="227" spans="1:7" ht="29.25" customHeight="1">
      <c r="A227" s="36" t="s">
        <v>146</v>
      </c>
      <c r="B227" s="33">
        <v>990</v>
      </c>
      <c r="C227" s="34" t="s">
        <v>85</v>
      </c>
      <c r="D227" s="34" t="str">
        <f>D226</f>
        <v>60000G8316</v>
      </c>
      <c r="E227" s="34" t="s">
        <v>115</v>
      </c>
      <c r="F227" s="31"/>
      <c r="G227" s="35">
        <f>G228</f>
        <v>3628.2</v>
      </c>
    </row>
    <row r="228" spans="1:7" ht="37.5" customHeight="1">
      <c r="A228" s="36" t="s">
        <v>153</v>
      </c>
      <c r="B228" s="33">
        <v>990</v>
      </c>
      <c r="C228" s="34" t="s">
        <v>85</v>
      </c>
      <c r="D228" s="34" t="str">
        <f>D227</f>
        <v>60000G8316</v>
      </c>
      <c r="E228" s="34" t="s">
        <v>136</v>
      </c>
      <c r="F228" s="31"/>
      <c r="G228" s="35">
        <f>G229</f>
        <v>3628.2</v>
      </c>
    </row>
    <row r="229" spans="1:7" ht="36" customHeight="1">
      <c r="A229" s="36" t="s">
        <v>165</v>
      </c>
      <c r="B229" s="33">
        <v>990</v>
      </c>
      <c r="C229" s="34" t="s">
        <v>85</v>
      </c>
      <c r="D229" s="34" t="str">
        <f>D228</f>
        <v>60000G8316</v>
      </c>
      <c r="E229" s="34" t="s">
        <v>56</v>
      </c>
      <c r="F229" s="34"/>
      <c r="G229" s="35">
        <f>G230</f>
        <v>3628.2</v>
      </c>
    </row>
    <row r="230" spans="1:7" s="4" customFormat="1" ht="15" customHeight="1">
      <c r="A230" s="36" t="s">
        <v>129</v>
      </c>
      <c r="B230" s="33">
        <v>990</v>
      </c>
      <c r="C230" s="34" t="s">
        <v>85</v>
      </c>
      <c r="D230" s="34" t="str">
        <f>D229</f>
        <v>60000G8316</v>
      </c>
      <c r="E230" s="34" t="s">
        <v>56</v>
      </c>
      <c r="F230" s="34" t="s">
        <v>130</v>
      </c>
      <c r="G230" s="123">
        <v>3628.2</v>
      </c>
    </row>
    <row r="231" spans="1:7" s="7" customFormat="1" ht="15" customHeight="1">
      <c r="A231" s="57" t="s">
        <v>88</v>
      </c>
      <c r="B231" s="19">
        <v>990</v>
      </c>
      <c r="C231" s="70" t="s">
        <v>89</v>
      </c>
      <c r="D231" s="19"/>
      <c r="E231" s="70"/>
      <c r="F231" s="70"/>
      <c r="G231" s="59">
        <f aca="true" t="shared" si="5" ref="G231:G236">G232</f>
        <v>3.5</v>
      </c>
    </row>
    <row r="232" spans="1:7" s="78" customFormat="1" ht="32.25" customHeight="1">
      <c r="A232" s="20" t="s">
        <v>90</v>
      </c>
      <c r="B232" s="21">
        <v>990</v>
      </c>
      <c r="C232" s="52" t="s">
        <v>91</v>
      </c>
      <c r="D232" s="21"/>
      <c r="E232" s="53"/>
      <c r="F232" s="53"/>
      <c r="G232" s="54">
        <f t="shared" si="5"/>
        <v>3.5</v>
      </c>
    </row>
    <row r="233" spans="1:7" s="79" customFormat="1" ht="42.75" customHeight="1">
      <c r="A233" s="67" t="s">
        <v>26</v>
      </c>
      <c r="B233" s="26">
        <v>990</v>
      </c>
      <c r="C233" s="23" t="s">
        <v>91</v>
      </c>
      <c r="D233" s="23" t="s">
        <v>440</v>
      </c>
      <c r="E233" s="352"/>
      <c r="F233" s="352"/>
      <c r="G233" s="28">
        <f t="shared" si="5"/>
        <v>3.5</v>
      </c>
    </row>
    <row r="234" spans="1:7" ht="26.25" customHeight="1">
      <c r="A234" s="36" t="s">
        <v>146</v>
      </c>
      <c r="B234" s="33">
        <v>990</v>
      </c>
      <c r="C234" s="34" t="s">
        <v>91</v>
      </c>
      <c r="D234" s="34" t="str">
        <f>D233</f>
        <v>4100000100</v>
      </c>
      <c r="E234" s="34" t="s">
        <v>115</v>
      </c>
      <c r="F234" s="353"/>
      <c r="G234" s="35">
        <f t="shared" si="5"/>
        <v>3.5</v>
      </c>
    </row>
    <row r="235" spans="1:7" ht="41.25" customHeight="1">
      <c r="A235" s="36" t="s">
        <v>153</v>
      </c>
      <c r="B235" s="33">
        <v>990</v>
      </c>
      <c r="C235" s="34" t="s">
        <v>91</v>
      </c>
      <c r="D235" s="34" t="str">
        <f>D234</f>
        <v>4100000100</v>
      </c>
      <c r="E235" s="34" t="s">
        <v>136</v>
      </c>
      <c r="F235" s="353"/>
      <c r="G235" s="35">
        <f t="shared" si="5"/>
        <v>3.5</v>
      </c>
    </row>
    <row r="236" spans="1:7" ht="37.5" customHeight="1">
      <c r="A236" s="36" t="s">
        <v>165</v>
      </c>
      <c r="B236" s="33">
        <v>990</v>
      </c>
      <c r="C236" s="34" t="s">
        <v>91</v>
      </c>
      <c r="D236" s="34" t="str">
        <f>D235</f>
        <v>4100000100</v>
      </c>
      <c r="E236" s="33">
        <v>244</v>
      </c>
      <c r="F236" s="33"/>
      <c r="G236" s="35">
        <f t="shared" si="5"/>
        <v>3.5</v>
      </c>
    </row>
    <row r="237" spans="1:7" s="10" customFormat="1" ht="17.25" customHeight="1">
      <c r="A237" s="44" t="s">
        <v>129</v>
      </c>
      <c r="B237" s="33">
        <v>990</v>
      </c>
      <c r="C237" s="34" t="s">
        <v>91</v>
      </c>
      <c r="D237" s="34" t="str">
        <f>D236</f>
        <v>4100000100</v>
      </c>
      <c r="E237" s="33">
        <v>244</v>
      </c>
      <c r="F237" s="33">
        <v>226</v>
      </c>
      <c r="G237" s="123">
        <v>3.5</v>
      </c>
    </row>
    <row r="238" spans="1:7" s="10" customFormat="1" ht="19.5" customHeight="1">
      <c r="A238" s="58" t="s">
        <v>92</v>
      </c>
      <c r="B238" s="19">
        <v>990</v>
      </c>
      <c r="C238" s="70" t="s">
        <v>93</v>
      </c>
      <c r="D238" s="19"/>
      <c r="E238" s="19"/>
      <c r="F238" s="19"/>
      <c r="G238" s="59">
        <f>G239+G245</f>
        <v>2072.6</v>
      </c>
    </row>
    <row r="239" spans="1:7" s="10" customFormat="1" ht="42.75" customHeight="1">
      <c r="A239" s="96" t="s">
        <v>161</v>
      </c>
      <c r="B239" s="97">
        <v>990</v>
      </c>
      <c r="C239" s="98" t="s">
        <v>94</v>
      </c>
      <c r="D239" s="97"/>
      <c r="E239" s="354"/>
      <c r="F239" s="354"/>
      <c r="G239" s="99">
        <f>G240</f>
        <v>108.6</v>
      </c>
    </row>
    <row r="240" spans="1:7" s="10" customFormat="1" ht="69" customHeight="1">
      <c r="A240" s="25" t="s">
        <v>27</v>
      </c>
      <c r="B240" s="26">
        <v>990</v>
      </c>
      <c r="C240" s="60" t="s">
        <v>94</v>
      </c>
      <c r="D240" s="60" t="s">
        <v>441</v>
      </c>
      <c r="E240" s="61"/>
      <c r="F240" s="61"/>
      <c r="G240" s="28">
        <f>G241</f>
        <v>108.6</v>
      </c>
    </row>
    <row r="241" spans="1:7" s="10" customFormat="1" ht="26.25" customHeight="1">
      <c r="A241" s="36" t="s">
        <v>146</v>
      </c>
      <c r="B241" s="33">
        <v>990</v>
      </c>
      <c r="C241" s="62" t="s">
        <v>94</v>
      </c>
      <c r="D241" s="62" t="str">
        <f>D240</f>
        <v>4280000100</v>
      </c>
      <c r="E241" s="63" t="s">
        <v>115</v>
      </c>
      <c r="F241" s="63"/>
      <c r="G241" s="32">
        <f>G242</f>
        <v>108.6</v>
      </c>
    </row>
    <row r="242" spans="1:7" s="10" customFormat="1" ht="40.5" customHeight="1">
      <c r="A242" s="36" t="s">
        <v>153</v>
      </c>
      <c r="B242" s="33">
        <v>990</v>
      </c>
      <c r="C242" s="62" t="s">
        <v>94</v>
      </c>
      <c r="D242" s="62" t="str">
        <f>D241</f>
        <v>4280000100</v>
      </c>
      <c r="E242" s="63" t="s">
        <v>136</v>
      </c>
      <c r="F242" s="63"/>
      <c r="G242" s="32">
        <f>G243</f>
        <v>108.6</v>
      </c>
    </row>
    <row r="243" spans="1:7" s="10" customFormat="1" ht="40.5" customHeight="1">
      <c r="A243" s="36" t="s">
        <v>165</v>
      </c>
      <c r="B243" s="33">
        <v>990</v>
      </c>
      <c r="C243" s="62" t="s">
        <v>94</v>
      </c>
      <c r="D243" s="62" t="str">
        <f>D242</f>
        <v>4280000100</v>
      </c>
      <c r="E243" s="62" t="s">
        <v>56</v>
      </c>
      <c r="F243" s="62"/>
      <c r="G243" s="35">
        <f>G244</f>
        <v>108.6</v>
      </c>
    </row>
    <row r="244" spans="1:7" ht="15.75" customHeight="1">
      <c r="A244" s="36" t="s">
        <v>129</v>
      </c>
      <c r="B244" s="33">
        <v>990</v>
      </c>
      <c r="C244" s="62" t="s">
        <v>94</v>
      </c>
      <c r="D244" s="62" t="str">
        <f>D243</f>
        <v>4280000100</v>
      </c>
      <c r="E244" s="62" t="s">
        <v>56</v>
      </c>
      <c r="F244" s="62" t="s">
        <v>130</v>
      </c>
      <c r="G244" s="123">
        <v>108.6</v>
      </c>
    </row>
    <row r="245" spans="1:7" ht="30" customHeight="1">
      <c r="A245" s="108" t="s">
        <v>95</v>
      </c>
      <c r="B245" s="109">
        <v>990</v>
      </c>
      <c r="C245" s="355" t="s">
        <v>96</v>
      </c>
      <c r="D245" s="109"/>
      <c r="E245" s="356"/>
      <c r="F245" s="356"/>
      <c r="G245" s="110">
        <f>G246+G253+G264+G269+G274+G279+G284</f>
        <v>1963.9999999999998</v>
      </c>
    </row>
    <row r="246" spans="1:7" ht="30" customHeight="1">
      <c r="A246" s="25" t="s">
        <v>28</v>
      </c>
      <c r="B246" s="26">
        <v>990</v>
      </c>
      <c r="C246" s="60" t="s">
        <v>96</v>
      </c>
      <c r="D246" s="60" t="s">
        <v>442</v>
      </c>
      <c r="E246" s="61"/>
      <c r="F246" s="61"/>
      <c r="G246" s="28">
        <f>G247</f>
        <v>36</v>
      </c>
    </row>
    <row r="247" spans="1:7" ht="25.5" customHeight="1">
      <c r="A247" s="36" t="s">
        <v>146</v>
      </c>
      <c r="B247" s="33">
        <v>990</v>
      </c>
      <c r="C247" s="62" t="s">
        <v>96</v>
      </c>
      <c r="D247" s="365" t="str">
        <f aca="true" t="shared" si="6" ref="D247:D252">D246</f>
        <v>4310000100</v>
      </c>
      <c r="E247" s="63" t="s">
        <v>115</v>
      </c>
      <c r="F247" s="61"/>
      <c r="G247" s="35">
        <f>G248</f>
        <v>36</v>
      </c>
    </row>
    <row r="248" spans="1:7" ht="39" customHeight="1">
      <c r="A248" s="36" t="s">
        <v>153</v>
      </c>
      <c r="B248" s="33">
        <v>990</v>
      </c>
      <c r="C248" s="62" t="s">
        <v>96</v>
      </c>
      <c r="D248" s="365" t="str">
        <f t="shared" si="6"/>
        <v>4310000100</v>
      </c>
      <c r="E248" s="63" t="s">
        <v>136</v>
      </c>
      <c r="F248" s="61"/>
      <c r="G248" s="35">
        <f>G249</f>
        <v>36</v>
      </c>
    </row>
    <row r="249" spans="1:7" ht="38.25" customHeight="1">
      <c r="A249" s="36" t="s">
        <v>165</v>
      </c>
      <c r="B249" s="33">
        <v>990</v>
      </c>
      <c r="C249" s="62" t="s">
        <v>96</v>
      </c>
      <c r="D249" s="365" t="str">
        <f t="shared" si="6"/>
        <v>4310000100</v>
      </c>
      <c r="E249" s="62" t="s">
        <v>56</v>
      </c>
      <c r="F249" s="62"/>
      <c r="G249" s="35">
        <f>G250+G251+G252</f>
        <v>36</v>
      </c>
    </row>
    <row r="250" spans="1:7" ht="17.25" customHeight="1" hidden="1">
      <c r="A250" s="36" t="s">
        <v>139</v>
      </c>
      <c r="B250" s="33">
        <v>990</v>
      </c>
      <c r="C250" s="62" t="s">
        <v>96</v>
      </c>
      <c r="D250" s="365" t="str">
        <f t="shared" si="6"/>
        <v>4310000100</v>
      </c>
      <c r="E250" s="62" t="s">
        <v>56</v>
      </c>
      <c r="F250" s="62" t="s">
        <v>140</v>
      </c>
      <c r="G250" s="123"/>
    </row>
    <row r="251" spans="1:7" ht="17.25" customHeight="1">
      <c r="A251" s="36" t="s">
        <v>129</v>
      </c>
      <c r="B251" s="33">
        <v>990</v>
      </c>
      <c r="C251" s="62" t="s">
        <v>96</v>
      </c>
      <c r="D251" s="365" t="str">
        <f t="shared" si="6"/>
        <v>4310000100</v>
      </c>
      <c r="E251" s="62" t="s">
        <v>56</v>
      </c>
      <c r="F251" s="62" t="s">
        <v>130</v>
      </c>
      <c r="G251" s="123">
        <v>30</v>
      </c>
    </row>
    <row r="252" spans="1:7" ht="13.5" customHeight="1">
      <c r="A252" s="36" t="s">
        <v>131</v>
      </c>
      <c r="B252" s="33">
        <v>990</v>
      </c>
      <c r="C252" s="62" t="s">
        <v>96</v>
      </c>
      <c r="D252" s="365" t="str">
        <f t="shared" si="6"/>
        <v>4310000100</v>
      </c>
      <c r="E252" s="62" t="s">
        <v>56</v>
      </c>
      <c r="F252" s="62" t="s">
        <v>132</v>
      </c>
      <c r="G252" s="123">
        <v>6</v>
      </c>
    </row>
    <row r="253" spans="1:7" ht="39.75" customHeight="1">
      <c r="A253" s="25" t="s">
        <v>29</v>
      </c>
      <c r="B253" s="26">
        <v>990</v>
      </c>
      <c r="C253" s="60" t="s">
        <v>96</v>
      </c>
      <c r="D253" s="60" t="s">
        <v>443</v>
      </c>
      <c r="E253" s="63"/>
      <c r="F253" s="63"/>
      <c r="G253" s="28">
        <f>G254</f>
        <v>1892.9999999999998</v>
      </c>
    </row>
    <row r="254" spans="1:7" ht="27.75" customHeight="1">
      <c r="A254" s="36" t="s">
        <v>146</v>
      </c>
      <c r="B254" s="33">
        <v>990</v>
      </c>
      <c r="C254" s="62" t="s">
        <v>96</v>
      </c>
      <c r="D254" s="62" t="str">
        <f aca="true" t="shared" si="7" ref="D254:D263">D253</f>
        <v>4310000200</v>
      </c>
      <c r="E254" s="63" t="s">
        <v>115</v>
      </c>
      <c r="F254" s="63"/>
      <c r="G254" s="32">
        <f>G255</f>
        <v>1892.9999999999998</v>
      </c>
    </row>
    <row r="255" spans="1:7" ht="33.75" customHeight="1">
      <c r="A255" s="36" t="s">
        <v>153</v>
      </c>
      <c r="B255" s="33">
        <v>990</v>
      </c>
      <c r="C255" s="62" t="s">
        <v>96</v>
      </c>
      <c r="D255" s="62" t="str">
        <f t="shared" si="7"/>
        <v>4310000200</v>
      </c>
      <c r="E255" s="63" t="s">
        <v>136</v>
      </c>
      <c r="F255" s="63"/>
      <c r="G255" s="32">
        <f>G256</f>
        <v>1892.9999999999998</v>
      </c>
    </row>
    <row r="256" spans="1:7" ht="38.25" customHeight="1">
      <c r="A256" s="36" t="s">
        <v>165</v>
      </c>
      <c r="B256" s="33">
        <v>990</v>
      </c>
      <c r="C256" s="62" t="s">
        <v>96</v>
      </c>
      <c r="D256" s="62" t="str">
        <f t="shared" si="7"/>
        <v>4310000200</v>
      </c>
      <c r="E256" s="62" t="s">
        <v>56</v>
      </c>
      <c r="F256" s="62"/>
      <c r="G256" s="35">
        <f>G257+G258+G259+G260+G261+G262+G263</f>
        <v>1892.9999999999998</v>
      </c>
    </row>
    <row r="257" spans="1:7" ht="13.5" customHeight="1">
      <c r="A257" s="36" t="s">
        <v>139</v>
      </c>
      <c r="B257" s="33">
        <v>990</v>
      </c>
      <c r="C257" s="62" t="s">
        <v>96</v>
      </c>
      <c r="D257" s="62" t="str">
        <f t="shared" si="7"/>
        <v>4310000200</v>
      </c>
      <c r="E257" s="62" t="s">
        <v>56</v>
      </c>
      <c r="F257" s="62" t="s">
        <v>140</v>
      </c>
      <c r="G257" s="123">
        <v>64</v>
      </c>
    </row>
    <row r="258" spans="1:7" ht="13.5" customHeight="1">
      <c r="A258" s="36" t="s">
        <v>125</v>
      </c>
      <c r="B258" s="33">
        <v>990</v>
      </c>
      <c r="C258" s="62" t="s">
        <v>96</v>
      </c>
      <c r="D258" s="62" t="str">
        <f t="shared" si="7"/>
        <v>4310000200</v>
      </c>
      <c r="E258" s="62" t="s">
        <v>56</v>
      </c>
      <c r="F258" s="62" t="s">
        <v>126</v>
      </c>
      <c r="G258" s="123">
        <v>10</v>
      </c>
    </row>
    <row r="259" spans="1:7" ht="13.5" customHeight="1">
      <c r="A259" s="36" t="s">
        <v>359</v>
      </c>
      <c r="B259" s="33">
        <v>990</v>
      </c>
      <c r="C259" s="62" t="s">
        <v>96</v>
      </c>
      <c r="D259" s="62" t="str">
        <f t="shared" si="7"/>
        <v>4310000200</v>
      </c>
      <c r="E259" s="62" t="s">
        <v>56</v>
      </c>
      <c r="F259" s="62" t="s">
        <v>360</v>
      </c>
      <c r="G259" s="123">
        <v>60</v>
      </c>
    </row>
    <row r="260" spans="1:7" ht="15" customHeight="1">
      <c r="A260" s="36" t="s">
        <v>127</v>
      </c>
      <c r="B260" s="33">
        <v>990</v>
      </c>
      <c r="C260" s="62" t="s">
        <v>96</v>
      </c>
      <c r="D260" s="62" t="str">
        <f t="shared" si="7"/>
        <v>4310000200</v>
      </c>
      <c r="E260" s="62" t="s">
        <v>56</v>
      </c>
      <c r="F260" s="62" t="s">
        <v>128</v>
      </c>
      <c r="G260" s="123">
        <v>35.1</v>
      </c>
    </row>
    <row r="261" spans="1:7" ht="14.25" customHeight="1">
      <c r="A261" s="36" t="s">
        <v>129</v>
      </c>
      <c r="B261" s="33">
        <v>990</v>
      </c>
      <c r="C261" s="62" t="s">
        <v>96</v>
      </c>
      <c r="D261" s="62" t="str">
        <f t="shared" si="7"/>
        <v>4310000200</v>
      </c>
      <c r="E261" s="62" t="s">
        <v>56</v>
      </c>
      <c r="F261" s="62" t="s">
        <v>130</v>
      </c>
      <c r="G261" s="123">
        <v>872.3</v>
      </c>
    </row>
    <row r="262" spans="1:7" ht="14.25" customHeight="1">
      <c r="A262" s="36" t="s">
        <v>131</v>
      </c>
      <c r="B262" s="33">
        <v>990</v>
      </c>
      <c r="C262" s="62" t="s">
        <v>96</v>
      </c>
      <c r="D262" s="62" t="str">
        <f t="shared" si="7"/>
        <v>4310000200</v>
      </c>
      <c r="E262" s="62" t="s">
        <v>56</v>
      </c>
      <c r="F262" s="62" t="s">
        <v>132</v>
      </c>
      <c r="G262" s="123">
        <v>840</v>
      </c>
    </row>
    <row r="263" spans="1:7" ht="12.75" customHeight="1">
      <c r="A263" s="36" t="s">
        <v>135</v>
      </c>
      <c r="B263" s="33">
        <v>990</v>
      </c>
      <c r="C263" s="62" t="s">
        <v>96</v>
      </c>
      <c r="D263" s="62" t="str">
        <f t="shared" si="7"/>
        <v>4310000200</v>
      </c>
      <c r="E263" s="62" t="s">
        <v>56</v>
      </c>
      <c r="F263" s="62" t="s">
        <v>134</v>
      </c>
      <c r="G263" s="123">
        <v>11.6</v>
      </c>
    </row>
    <row r="264" spans="1:7" s="95" customFormat="1" ht="82.5" customHeight="1">
      <c r="A264" s="25" t="s">
        <v>30</v>
      </c>
      <c r="B264" s="26">
        <v>990</v>
      </c>
      <c r="C264" s="23" t="s">
        <v>96</v>
      </c>
      <c r="D264" s="23" t="s">
        <v>444</v>
      </c>
      <c r="E264" s="23"/>
      <c r="F264" s="23"/>
      <c r="G264" s="28">
        <f>G265</f>
        <v>7</v>
      </c>
    </row>
    <row r="265" spans="1:7" ht="26.25" customHeight="1">
      <c r="A265" s="36" t="s">
        <v>146</v>
      </c>
      <c r="B265" s="33">
        <v>990</v>
      </c>
      <c r="C265" s="34" t="s">
        <v>96</v>
      </c>
      <c r="D265" s="34" t="str">
        <f>D264</f>
        <v>7950000400</v>
      </c>
      <c r="E265" s="31" t="s">
        <v>115</v>
      </c>
      <c r="F265" s="27"/>
      <c r="G265" s="35">
        <f>G266</f>
        <v>7</v>
      </c>
    </row>
    <row r="266" spans="1:7" ht="37.5" customHeight="1">
      <c r="A266" s="36" t="s">
        <v>153</v>
      </c>
      <c r="B266" s="33">
        <v>990</v>
      </c>
      <c r="C266" s="34" t="s">
        <v>96</v>
      </c>
      <c r="D266" s="34" t="str">
        <f>D265</f>
        <v>7950000400</v>
      </c>
      <c r="E266" s="31" t="s">
        <v>136</v>
      </c>
      <c r="F266" s="27"/>
      <c r="G266" s="35">
        <f>G267</f>
        <v>7</v>
      </c>
    </row>
    <row r="267" spans="1:7" ht="37.5" customHeight="1">
      <c r="A267" s="36" t="s">
        <v>165</v>
      </c>
      <c r="B267" s="33">
        <v>990</v>
      </c>
      <c r="C267" s="34" t="s">
        <v>96</v>
      </c>
      <c r="D267" s="34" t="str">
        <f>D266</f>
        <v>7950000400</v>
      </c>
      <c r="E267" s="34" t="s">
        <v>56</v>
      </c>
      <c r="F267" s="34"/>
      <c r="G267" s="35">
        <f>G268</f>
        <v>7</v>
      </c>
    </row>
    <row r="268" spans="1:7" ht="15" customHeight="1">
      <c r="A268" s="36" t="s">
        <v>135</v>
      </c>
      <c r="B268" s="33">
        <v>990</v>
      </c>
      <c r="C268" s="34" t="s">
        <v>96</v>
      </c>
      <c r="D268" s="34" t="str">
        <f>D267</f>
        <v>7950000400</v>
      </c>
      <c r="E268" s="34" t="s">
        <v>56</v>
      </c>
      <c r="F268" s="34" t="s">
        <v>134</v>
      </c>
      <c r="G268" s="123">
        <v>7</v>
      </c>
    </row>
    <row r="269" spans="1:7" s="107" customFormat="1" ht="55.5" customHeight="1">
      <c r="A269" s="25" t="s">
        <v>31</v>
      </c>
      <c r="B269" s="26">
        <v>990</v>
      </c>
      <c r="C269" s="23" t="s">
        <v>96</v>
      </c>
      <c r="D269" s="23" t="s">
        <v>445</v>
      </c>
      <c r="E269" s="23"/>
      <c r="F269" s="23"/>
      <c r="G269" s="28">
        <f>G270</f>
        <v>7</v>
      </c>
    </row>
    <row r="270" spans="1:7" ht="24.75" customHeight="1">
      <c r="A270" s="36" t="s">
        <v>146</v>
      </c>
      <c r="B270" s="33">
        <v>990</v>
      </c>
      <c r="C270" s="34" t="s">
        <v>96</v>
      </c>
      <c r="D270" s="34" t="str">
        <f>D269</f>
        <v>7950000500</v>
      </c>
      <c r="E270" s="31" t="s">
        <v>115</v>
      </c>
      <c r="F270" s="23"/>
      <c r="G270" s="35">
        <f>G271</f>
        <v>7</v>
      </c>
    </row>
    <row r="271" spans="1:7" ht="37.5" customHeight="1">
      <c r="A271" s="36" t="s">
        <v>153</v>
      </c>
      <c r="B271" s="33">
        <v>990</v>
      </c>
      <c r="C271" s="34" t="s">
        <v>96</v>
      </c>
      <c r="D271" s="34" t="str">
        <f>D270</f>
        <v>7950000500</v>
      </c>
      <c r="E271" s="31" t="s">
        <v>136</v>
      </c>
      <c r="F271" s="23"/>
      <c r="G271" s="35">
        <f>G272</f>
        <v>7</v>
      </c>
    </row>
    <row r="272" spans="1:7" ht="40.5" customHeight="1">
      <c r="A272" s="36" t="s">
        <v>165</v>
      </c>
      <c r="B272" s="33">
        <v>990</v>
      </c>
      <c r="C272" s="34" t="s">
        <v>96</v>
      </c>
      <c r="D272" s="34" t="str">
        <f>D271</f>
        <v>7950000500</v>
      </c>
      <c r="E272" s="34" t="s">
        <v>56</v>
      </c>
      <c r="F272" s="34"/>
      <c r="G272" s="35">
        <f>G273</f>
        <v>7</v>
      </c>
    </row>
    <row r="273" spans="1:7" ht="24" customHeight="1">
      <c r="A273" s="36" t="s">
        <v>135</v>
      </c>
      <c r="B273" s="33">
        <v>990</v>
      </c>
      <c r="C273" s="34" t="s">
        <v>96</v>
      </c>
      <c r="D273" s="34" t="str">
        <f>D272</f>
        <v>7950000500</v>
      </c>
      <c r="E273" s="34" t="s">
        <v>56</v>
      </c>
      <c r="F273" s="34" t="s">
        <v>134</v>
      </c>
      <c r="G273" s="123">
        <v>7</v>
      </c>
    </row>
    <row r="274" spans="1:7" s="79" customFormat="1" ht="68.25" customHeight="1">
      <c r="A274" s="25" t="s">
        <v>32</v>
      </c>
      <c r="B274" s="26">
        <v>990</v>
      </c>
      <c r="C274" s="23" t="s">
        <v>96</v>
      </c>
      <c r="D274" s="23" t="s">
        <v>446</v>
      </c>
      <c r="E274" s="27"/>
      <c r="F274" s="27"/>
      <c r="G274" s="28">
        <f>G275</f>
        <v>7</v>
      </c>
    </row>
    <row r="275" spans="1:7" ht="26.25" customHeight="1">
      <c r="A275" s="36" t="s">
        <v>146</v>
      </c>
      <c r="B275" s="30">
        <v>990</v>
      </c>
      <c r="C275" s="31" t="s">
        <v>96</v>
      </c>
      <c r="D275" s="366" t="str">
        <f>D274</f>
        <v>7950000600</v>
      </c>
      <c r="E275" s="31" t="s">
        <v>115</v>
      </c>
      <c r="F275" s="27"/>
      <c r="G275" s="35">
        <f>G276</f>
        <v>7</v>
      </c>
    </row>
    <row r="276" spans="1:7" ht="38.25" customHeight="1">
      <c r="A276" s="36" t="s">
        <v>153</v>
      </c>
      <c r="B276" s="30">
        <v>990</v>
      </c>
      <c r="C276" s="31" t="s">
        <v>96</v>
      </c>
      <c r="D276" s="366" t="str">
        <f>D275</f>
        <v>7950000600</v>
      </c>
      <c r="E276" s="31" t="s">
        <v>136</v>
      </c>
      <c r="F276" s="27"/>
      <c r="G276" s="35">
        <f>G277</f>
        <v>7</v>
      </c>
    </row>
    <row r="277" spans="1:7" ht="39" customHeight="1">
      <c r="A277" s="36" t="s">
        <v>165</v>
      </c>
      <c r="B277" s="33">
        <v>990</v>
      </c>
      <c r="C277" s="34" t="s">
        <v>96</v>
      </c>
      <c r="D277" s="360" t="str">
        <f>D276</f>
        <v>7950000600</v>
      </c>
      <c r="E277" s="34" t="s">
        <v>56</v>
      </c>
      <c r="F277" s="34"/>
      <c r="G277" s="35">
        <f>G278</f>
        <v>7</v>
      </c>
    </row>
    <row r="278" spans="1:7" ht="17.25" customHeight="1">
      <c r="A278" s="36" t="s">
        <v>135</v>
      </c>
      <c r="B278" s="33">
        <v>990</v>
      </c>
      <c r="C278" s="34" t="s">
        <v>96</v>
      </c>
      <c r="D278" s="360" t="str">
        <f>D277</f>
        <v>7950000600</v>
      </c>
      <c r="E278" s="34" t="s">
        <v>56</v>
      </c>
      <c r="F278" s="34" t="s">
        <v>134</v>
      </c>
      <c r="G278" s="123">
        <v>7</v>
      </c>
    </row>
    <row r="279" spans="1:7" s="107" customFormat="1" ht="84" customHeight="1">
      <c r="A279" s="25" t="s">
        <v>33</v>
      </c>
      <c r="B279" s="26">
        <v>990</v>
      </c>
      <c r="C279" s="23" t="s">
        <v>96</v>
      </c>
      <c r="D279" s="23" t="s">
        <v>447</v>
      </c>
      <c r="E279" s="23"/>
      <c r="F279" s="23"/>
      <c r="G279" s="28">
        <f>G280</f>
        <v>7</v>
      </c>
    </row>
    <row r="280" spans="1:7" ht="29.25" customHeight="1">
      <c r="A280" s="36" t="s">
        <v>146</v>
      </c>
      <c r="B280" s="33">
        <v>990</v>
      </c>
      <c r="C280" s="34" t="s">
        <v>96</v>
      </c>
      <c r="D280" s="34" t="str">
        <f>D279</f>
        <v>7950000700</v>
      </c>
      <c r="E280" s="31" t="s">
        <v>115</v>
      </c>
      <c r="F280" s="23"/>
      <c r="G280" s="35">
        <f>G281</f>
        <v>7</v>
      </c>
    </row>
    <row r="281" spans="1:7" ht="33" customHeight="1">
      <c r="A281" s="36" t="s">
        <v>153</v>
      </c>
      <c r="B281" s="33">
        <v>990</v>
      </c>
      <c r="C281" s="34" t="s">
        <v>96</v>
      </c>
      <c r="D281" s="34" t="str">
        <f>D280</f>
        <v>7950000700</v>
      </c>
      <c r="E281" s="31" t="s">
        <v>136</v>
      </c>
      <c r="F281" s="23"/>
      <c r="G281" s="35">
        <f>G282</f>
        <v>7</v>
      </c>
    </row>
    <row r="282" spans="1:7" ht="37.5" customHeight="1">
      <c r="A282" s="36" t="s">
        <v>165</v>
      </c>
      <c r="B282" s="33">
        <v>990</v>
      </c>
      <c r="C282" s="34" t="s">
        <v>96</v>
      </c>
      <c r="D282" s="34" t="str">
        <f>D281</f>
        <v>7950000700</v>
      </c>
      <c r="E282" s="34" t="s">
        <v>56</v>
      </c>
      <c r="F282" s="34"/>
      <c r="G282" s="35">
        <f>G283</f>
        <v>7</v>
      </c>
    </row>
    <row r="283" spans="1:7" ht="17.25" customHeight="1">
      <c r="A283" s="36" t="s">
        <v>135</v>
      </c>
      <c r="B283" s="33">
        <v>990</v>
      </c>
      <c r="C283" s="34" t="s">
        <v>96</v>
      </c>
      <c r="D283" s="34" t="str">
        <f>D282</f>
        <v>7950000700</v>
      </c>
      <c r="E283" s="34" t="s">
        <v>56</v>
      </c>
      <c r="F283" s="34" t="s">
        <v>134</v>
      </c>
      <c r="G283" s="123">
        <v>7</v>
      </c>
    </row>
    <row r="284" spans="1:7" s="79" customFormat="1" ht="99" customHeight="1">
      <c r="A284" s="43" t="s">
        <v>34</v>
      </c>
      <c r="B284" s="26">
        <v>990</v>
      </c>
      <c r="C284" s="23" t="s">
        <v>96</v>
      </c>
      <c r="D284" s="23" t="s">
        <v>448</v>
      </c>
      <c r="E284" s="23"/>
      <c r="F284" s="23"/>
      <c r="G284" s="28">
        <f>G285</f>
        <v>7</v>
      </c>
    </row>
    <row r="285" spans="1:7" ht="29.25" customHeight="1">
      <c r="A285" s="36" t="s">
        <v>146</v>
      </c>
      <c r="B285" s="33">
        <v>990</v>
      </c>
      <c r="C285" s="34" t="s">
        <v>96</v>
      </c>
      <c r="D285" s="34" t="str">
        <f>D284</f>
        <v>7950000800</v>
      </c>
      <c r="E285" s="31" t="s">
        <v>115</v>
      </c>
      <c r="F285" s="23"/>
      <c r="G285" s="35">
        <f>G286</f>
        <v>7</v>
      </c>
    </row>
    <row r="286" spans="1:7" ht="30.75" customHeight="1">
      <c r="A286" s="36" t="s">
        <v>153</v>
      </c>
      <c r="B286" s="33">
        <v>990</v>
      </c>
      <c r="C286" s="34" t="s">
        <v>96</v>
      </c>
      <c r="D286" s="34" t="str">
        <f>D285</f>
        <v>7950000800</v>
      </c>
      <c r="E286" s="31" t="s">
        <v>136</v>
      </c>
      <c r="F286" s="23"/>
      <c r="G286" s="35">
        <f>G287</f>
        <v>7</v>
      </c>
    </row>
    <row r="287" spans="1:7" ht="39" customHeight="1">
      <c r="A287" s="36" t="s">
        <v>165</v>
      </c>
      <c r="B287" s="33">
        <v>990</v>
      </c>
      <c r="C287" s="34" t="s">
        <v>96</v>
      </c>
      <c r="D287" s="34" t="str">
        <f>D286</f>
        <v>7950000800</v>
      </c>
      <c r="E287" s="34" t="s">
        <v>56</v>
      </c>
      <c r="F287" s="34"/>
      <c r="G287" s="35">
        <f>G288</f>
        <v>7</v>
      </c>
    </row>
    <row r="288" spans="1:7" ht="18.75" customHeight="1">
      <c r="A288" s="36" t="s">
        <v>135</v>
      </c>
      <c r="B288" s="33">
        <v>990</v>
      </c>
      <c r="C288" s="34" t="s">
        <v>96</v>
      </c>
      <c r="D288" s="34" t="str">
        <f>D287</f>
        <v>7950000800</v>
      </c>
      <c r="E288" s="34" t="s">
        <v>56</v>
      </c>
      <c r="F288" s="34" t="s">
        <v>134</v>
      </c>
      <c r="G288" s="123">
        <v>7</v>
      </c>
    </row>
    <row r="289" spans="1:7" ht="18.75" customHeight="1">
      <c r="A289" s="58" t="s">
        <v>97</v>
      </c>
      <c r="B289" s="19">
        <v>990</v>
      </c>
      <c r="C289" s="64" t="s">
        <v>98</v>
      </c>
      <c r="D289" s="64"/>
      <c r="E289" s="64"/>
      <c r="F289" s="64"/>
      <c r="G289" s="59">
        <f>G290</f>
        <v>1173.9</v>
      </c>
    </row>
    <row r="290" spans="1:7" ht="15.75" customHeight="1">
      <c r="A290" s="20" t="s">
        <v>99</v>
      </c>
      <c r="B290" s="21">
        <v>990</v>
      </c>
      <c r="C290" s="65" t="s">
        <v>100</v>
      </c>
      <c r="D290" s="65"/>
      <c r="E290" s="66"/>
      <c r="F290" s="66"/>
      <c r="G290" s="54">
        <f>G291+G297</f>
        <v>1173.9</v>
      </c>
    </row>
    <row r="291" spans="1:7" ht="54.75" customHeight="1">
      <c r="A291" s="67" t="s">
        <v>101</v>
      </c>
      <c r="B291" s="26">
        <v>990</v>
      </c>
      <c r="C291" s="60" t="s">
        <v>100</v>
      </c>
      <c r="D291" s="60" t="s">
        <v>449</v>
      </c>
      <c r="E291" s="61"/>
      <c r="F291" s="61"/>
      <c r="G291" s="28">
        <f>G292</f>
        <v>1007.5</v>
      </c>
    </row>
    <row r="292" spans="1:7" ht="30" customHeight="1">
      <c r="A292" s="36" t="s">
        <v>146</v>
      </c>
      <c r="B292" s="33">
        <v>990</v>
      </c>
      <c r="C292" s="62" t="s">
        <v>100</v>
      </c>
      <c r="D292" s="62" t="str">
        <f>D291</f>
        <v>4400000100</v>
      </c>
      <c r="E292" s="63" t="s">
        <v>115</v>
      </c>
      <c r="F292" s="61"/>
      <c r="G292" s="32">
        <f>G293</f>
        <v>1007.5</v>
      </c>
    </row>
    <row r="293" spans="1:7" ht="35.25" customHeight="1">
      <c r="A293" s="36" t="s">
        <v>153</v>
      </c>
      <c r="B293" s="33">
        <v>990</v>
      </c>
      <c r="C293" s="62" t="s">
        <v>100</v>
      </c>
      <c r="D293" s="62" t="str">
        <f>D292</f>
        <v>4400000100</v>
      </c>
      <c r="E293" s="63" t="s">
        <v>136</v>
      </c>
      <c r="F293" s="61"/>
      <c r="G293" s="32">
        <f>G294+G295+G296</f>
        <v>1007.5</v>
      </c>
    </row>
    <row r="294" spans="1:7" ht="12" customHeight="1">
      <c r="A294" s="36" t="s">
        <v>139</v>
      </c>
      <c r="B294" s="33">
        <v>990</v>
      </c>
      <c r="C294" s="62" t="s">
        <v>100</v>
      </c>
      <c r="D294" s="62" t="str">
        <f>D293</f>
        <v>4400000100</v>
      </c>
      <c r="E294" s="62" t="s">
        <v>56</v>
      </c>
      <c r="F294" s="62" t="s">
        <v>140</v>
      </c>
      <c r="G294" s="122">
        <v>20</v>
      </c>
    </row>
    <row r="295" spans="1:7" ht="12.75" customHeight="1">
      <c r="A295" s="36" t="s">
        <v>129</v>
      </c>
      <c r="B295" s="33">
        <v>990</v>
      </c>
      <c r="C295" s="62" t="s">
        <v>100</v>
      </c>
      <c r="D295" s="62" t="str">
        <f>D294</f>
        <v>4400000100</v>
      </c>
      <c r="E295" s="62" t="s">
        <v>56</v>
      </c>
      <c r="F295" s="62" t="s">
        <v>130</v>
      </c>
      <c r="G295" s="122">
        <v>753.5</v>
      </c>
    </row>
    <row r="296" spans="1:7" ht="12.75" customHeight="1">
      <c r="A296" s="36" t="s">
        <v>131</v>
      </c>
      <c r="B296" s="33">
        <v>990</v>
      </c>
      <c r="C296" s="62" t="s">
        <v>100</v>
      </c>
      <c r="D296" s="62" t="str">
        <f>D295</f>
        <v>4400000100</v>
      </c>
      <c r="E296" s="62" t="s">
        <v>56</v>
      </c>
      <c r="F296" s="62" t="s">
        <v>132</v>
      </c>
      <c r="G296" s="122">
        <v>234</v>
      </c>
    </row>
    <row r="297" spans="1:7" s="107" customFormat="1" ht="53.25" customHeight="1">
      <c r="A297" s="43" t="s">
        <v>35</v>
      </c>
      <c r="B297" s="26">
        <v>990</v>
      </c>
      <c r="C297" s="60" t="s">
        <v>100</v>
      </c>
      <c r="D297" s="60" t="s">
        <v>450</v>
      </c>
      <c r="E297" s="60"/>
      <c r="F297" s="60"/>
      <c r="G297" s="28">
        <f>G298</f>
        <v>166.4</v>
      </c>
    </row>
    <row r="298" spans="1:7" ht="25.5" customHeight="1">
      <c r="A298" s="36" t="s">
        <v>146</v>
      </c>
      <c r="B298" s="33">
        <v>990</v>
      </c>
      <c r="C298" s="62" t="s">
        <v>100</v>
      </c>
      <c r="D298" s="62" t="str">
        <f>D297</f>
        <v>7950000900</v>
      </c>
      <c r="E298" s="62" t="s">
        <v>115</v>
      </c>
      <c r="F298" s="62"/>
      <c r="G298" s="32">
        <f>G299</f>
        <v>166.4</v>
      </c>
    </row>
    <row r="299" spans="1:7" ht="41.25" customHeight="1">
      <c r="A299" s="36" t="s">
        <v>153</v>
      </c>
      <c r="B299" s="33">
        <v>990</v>
      </c>
      <c r="C299" s="62" t="s">
        <v>100</v>
      </c>
      <c r="D299" s="62" t="str">
        <f>D298</f>
        <v>7950000900</v>
      </c>
      <c r="E299" s="62" t="s">
        <v>136</v>
      </c>
      <c r="F299" s="62"/>
      <c r="G299" s="32">
        <f>G300+G301+G302+G303</f>
        <v>166.4</v>
      </c>
    </row>
    <row r="300" spans="1:8" ht="12.75" customHeight="1">
      <c r="A300" s="36" t="s">
        <v>125</v>
      </c>
      <c r="B300" s="33">
        <v>990</v>
      </c>
      <c r="C300" s="62" t="s">
        <v>100</v>
      </c>
      <c r="D300" s="62" t="str">
        <f>D299</f>
        <v>7950000900</v>
      </c>
      <c r="E300" s="62" t="s">
        <v>56</v>
      </c>
      <c r="F300" s="62" t="s">
        <v>126</v>
      </c>
      <c r="G300" s="122">
        <v>25</v>
      </c>
      <c r="H300" s="121"/>
    </row>
    <row r="301" spans="1:8" ht="12.75" customHeight="1">
      <c r="A301" s="36" t="s">
        <v>359</v>
      </c>
      <c r="B301" s="33">
        <v>990</v>
      </c>
      <c r="C301" s="62" t="s">
        <v>100</v>
      </c>
      <c r="D301" s="62" t="str">
        <f>D300</f>
        <v>7950000900</v>
      </c>
      <c r="E301" s="62" t="s">
        <v>56</v>
      </c>
      <c r="F301" s="62" t="s">
        <v>360</v>
      </c>
      <c r="G301" s="122">
        <v>125</v>
      </c>
      <c r="H301" s="121"/>
    </row>
    <row r="302" spans="1:8" ht="12.75" customHeight="1">
      <c r="A302" s="36" t="s">
        <v>129</v>
      </c>
      <c r="B302" s="33">
        <v>990</v>
      </c>
      <c r="C302" s="62" t="s">
        <v>100</v>
      </c>
      <c r="D302" s="62" t="str">
        <f>D301</f>
        <v>7950000900</v>
      </c>
      <c r="E302" s="62" t="s">
        <v>56</v>
      </c>
      <c r="F302" s="62" t="s">
        <v>130</v>
      </c>
      <c r="G302" s="122">
        <v>15</v>
      </c>
      <c r="H302" s="121"/>
    </row>
    <row r="303" spans="1:8" ht="12.75" customHeight="1">
      <c r="A303" s="36" t="s">
        <v>135</v>
      </c>
      <c r="B303" s="33">
        <v>990</v>
      </c>
      <c r="C303" s="62" t="s">
        <v>100</v>
      </c>
      <c r="D303" s="62" t="str">
        <f>D300</f>
        <v>7950000900</v>
      </c>
      <c r="E303" s="62" t="s">
        <v>56</v>
      </c>
      <c r="F303" s="62" t="s">
        <v>134</v>
      </c>
      <c r="G303" s="122">
        <v>1.4</v>
      </c>
      <c r="H303" s="121"/>
    </row>
    <row r="304" spans="1:7" s="7" customFormat="1" ht="24.75" customHeight="1">
      <c r="A304" s="58" t="s">
        <v>102</v>
      </c>
      <c r="B304" s="19">
        <v>990</v>
      </c>
      <c r="C304" s="70" t="s">
        <v>103</v>
      </c>
      <c r="D304" s="64"/>
      <c r="E304" s="64"/>
      <c r="F304" s="64"/>
      <c r="G304" s="59">
        <f aca="true" t="shared" si="8" ref="G304:G309">G305</f>
        <v>209.6</v>
      </c>
    </row>
    <row r="305" spans="1:7" s="78" customFormat="1" ht="18.75" customHeight="1">
      <c r="A305" s="20" t="s">
        <v>144</v>
      </c>
      <c r="B305" s="21">
        <v>990</v>
      </c>
      <c r="C305" s="52" t="s">
        <v>142</v>
      </c>
      <c r="D305" s="65"/>
      <c r="E305" s="65"/>
      <c r="F305" s="65"/>
      <c r="G305" s="54">
        <f t="shared" si="8"/>
        <v>209.6</v>
      </c>
    </row>
    <row r="306" spans="1:7" s="95" customFormat="1" ht="177" customHeight="1">
      <c r="A306" s="363" t="s">
        <v>36</v>
      </c>
      <c r="B306" s="26">
        <v>990</v>
      </c>
      <c r="C306" s="23" t="s">
        <v>142</v>
      </c>
      <c r="D306" s="60" t="s">
        <v>451</v>
      </c>
      <c r="E306" s="60"/>
      <c r="F306" s="60"/>
      <c r="G306" s="28">
        <f t="shared" si="8"/>
        <v>209.6</v>
      </c>
    </row>
    <row r="307" spans="1:7" s="5" customFormat="1" ht="23.25" customHeight="1">
      <c r="A307" s="44" t="s">
        <v>167</v>
      </c>
      <c r="B307" s="33">
        <v>990</v>
      </c>
      <c r="C307" s="34" t="s">
        <v>142</v>
      </c>
      <c r="D307" s="62" t="str">
        <f>D306</f>
        <v>5050000100</v>
      </c>
      <c r="E307" s="62" t="s">
        <v>133</v>
      </c>
      <c r="F307" s="62"/>
      <c r="G307" s="35">
        <f t="shared" si="8"/>
        <v>209.6</v>
      </c>
    </row>
    <row r="308" spans="1:7" s="5" customFormat="1" ht="25.5" customHeight="1">
      <c r="A308" s="44" t="s">
        <v>160</v>
      </c>
      <c r="B308" s="33">
        <v>990</v>
      </c>
      <c r="C308" s="34" t="s">
        <v>142</v>
      </c>
      <c r="D308" s="62" t="str">
        <f>D307</f>
        <v>5050000100</v>
      </c>
      <c r="E308" s="62" t="s">
        <v>138</v>
      </c>
      <c r="F308" s="62"/>
      <c r="G308" s="35">
        <f t="shared" si="8"/>
        <v>209.6</v>
      </c>
    </row>
    <row r="309" spans="1:7" s="5" customFormat="1" ht="18" customHeight="1">
      <c r="A309" s="44" t="s">
        <v>159</v>
      </c>
      <c r="B309" s="33">
        <v>990</v>
      </c>
      <c r="C309" s="34" t="s">
        <v>142</v>
      </c>
      <c r="D309" s="62" t="str">
        <f>D308</f>
        <v>5050000100</v>
      </c>
      <c r="E309" s="62" t="s">
        <v>148</v>
      </c>
      <c r="F309" s="62"/>
      <c r="G309" s="35">
        <f t="shared" si="8"/>
        <v>209.6</v>
      </c>
    </row>
    <row r="310" spans="1:7" s="5" customFormat="1" ht="33.75" customHeight="1">
      <c r="A310" s="36" t="s">
        <v>145</v>
      </c>
      <c r="B310" s="33">
        <v>990</v>
      </c>
      <c r="C310" s="34" t="s">
        <v>142</v>
      </c>
      <c r="D310" s="62" t="str">
        <f>D309</f>
        <v>5050000100</v>
      </c>
      <c r="E310" s="62" t="s">
        <v>148</v>
      </c>
      <c r="F310" s="62" t="s">
        <v>143</v>
      </c>
      <c r="G310" s="123">
        <v>209.6</v>
      </c>
    </row>
    <row r="311" spans="1:8" ht="18" customHeight="1">
      <c r="A311" s="58" t="s">
        <v>104</v>
      </c>
      <c r="B311" s="19">
        <v>990</v>
      </c>
      <c r="C311" s="70" t="s">
        <v>105</v>
      </c>
      <c r="D311" s="64"/>
      <c r="E311" s="64"/>
      <c r="F311" s="64"/>
      <c r="G311" s="59">
        <f>G312</f>
        <v>1023.9</v>
      </c>
      <c r="H311" s="15"/>
    </row>
    <row r="312" spans="1:8" s="78" customFormat="1" ht="15.75" customHeight="1">
      <c r="A312" s="20" t="s">
        <v>106</v>
      </c>
      <c r="B312" s="21">
        <v>990</v>
      </c>
      <c r="C312" s="52" t="s">
        <v>107</v>
      </c>
      <c r="D312" s="111"/>
      <c r="E312" s="66"/>
      <c r="F312" s="66"/>
      <c r="G312" s="54">
        <f>G313</f>
        <v>1023.9</v>
      </c>
      <c r="H312" s="112"/>
    </row>
    <row r="313" spans="1:8" s="79" customFormat="1" ht="109.5" customHeight="1">
      <c r="A313" s="363" t="s">
        <v>37</v>
      </c>
      <c r="B313" s="26">
        <v>990</v>
      </c>
      <c r="C313" s="23" t="s">
        <v>107</v>
      </c>
      <c r="D313" s="60" t="s">
        <v>3</v>
      </c>
      <c r="E313" s="61"/>
      <c r="F313" s="61"/>
      <c r="G313" s="28">
        <f>G314</f>
        <v>1023.9</v>
      </c>
      <c r="H313" s="113"/>
    </row>
    <row r="314" spans="1:8" s="4" customFormat="1" ht="24.75" customHeight="1">
      <c r="A314" s="36" t="s">
        <v>146</v>
      </c>
      <c r="B314" s="33">
        <v>990</v>
      </c>
      <c r="C314" s="34" t="s">
        <v>107</v>
      </c>
      <c r="D314" s="62" t="str">
        <f>D313</f>
        <v>4870000100</v>
      </c>
      <c r="E314" s="34" t="s">
        <v>115</v>
      </c>
      <c r="F314" s="62"/>
      <c r="G314" s="35">
        <f>G315</f>
        <v>1023.9</v>
      </c>
      <c r="H314" s="114"/>
    </row>
    <row r="315" spans="1:8" s="4" customFormat="1" ht="36.75" customHeight="1">
      <c r="A315" s="36" t="s">
        <v>153</v>
      </c>
      <c r="B315" s="33">
        <v>990</v>
      </c>
      <c r="C315" s="34" t="s">
        <v>107</v>
      </c>
      <c r="D315" s="62" t="str">
        <f>D314</f>
        <v>4870000100</v>
      </c>
      <c r="E315" s="34" t="s">
        <v>136</v>
      </c>
      <c r="F315" s="62"/>
      <c r="G315" s="35">
        <f>G316</f>
        <v>1023.9</v>
      </c>
      <c r="H315" s="114"/>
    </row>
    <row r="316" spans="1:8" s="4" customFormat="1" ht="38.25" customHeight="1">
      <c r="A316" s="36" t="s">
        <v>165</v>
      </c>
      <c r="B316" s="33">
        <v>990</v>
      </c>
      <c r="C316" s="62" t="s">
        <v>107</v>
      </c>
      <c r="D316" s="62" t="str">
        <f>D315</f>
        <v>4870000100</v>
      </c>
      <c r="E316" s="62" t="s">
        <v>56</v>
      </c>
      <c r="F316" s="62"/>
      <c r="G316" s="35">
        <f>G317+G318</f>
        <v>1023.9</v>
      </c>
      <c r="H316" s="114"/>
    </row>
    <row r="317" spans="1:8" s="4" customFormat="1" ht="17.25" customHeight="1">
      <c r="A317" s="36" t="s">
        <v>359</v>
      </c>
      <c r="B317" s="33">
        <v>990</v>
      </c>
      <c r="C317" s="62" t="s">
        <v>107</v>
      </c>
      <c r="D317" s="62" t="str">
        <f>D316</f>
        <v>4870000100</v>
      </c>
      <c r="E317" s="62" t="s">
        <v>56</v>
      </c>
      <c r="F317" s="62" t="s">
        <v>360</v>
      </c>
      <c r="G317" s="123">
        <v>96</v>
      </c>
      <c r="H317" s="114"/>
    </row>
    <row r="318" spans="1:8" s="4" customFormat="1" ht="12.75" customHeight="1">
      <c r="A318" s="36" t="s">
        <v>129</v>
      </c>
      <c r="B318" s="33">
        <v>990</v>
      </c>
      <c r="C318" s="62" t="s">
        <v>107</v>
      </c>
      <c r="D318" s="62" t="str">
        <f>D317</f>
        <v>4870000100</v>
      </c>
      <c r="E318" s="62" t="s">
        <v>56</v>
      </c>
      <c r="F318" s="62" t="s">
        <v>130</v>
      </c>
      <c r="G318" s="123">
        <v>927.9</v>
      </c>
      <c r="H318" s="114"/>
    </row>
    <row r="319" spans="1:8" ht="24.75" customHeight="1">
      <c r="A319" s="58" t="s">
        <v>108</v>
      </c>
      <c r="B319" s="19">
        <v>990</v>
      </c>
      <c r="C319" s="64" t="s">
        <v>109</v>
      </c>
      <c r="D319" s="64"/>
      <c r="E319" s="72"/>
      <c r="F319" s="72"/>
      <c r="G319" s="59">
        <f aca="true" t="shared" si="9" ref="G319:G324">G320</f>
        <v>23</v>
      </c>
      <c r="H319" s="15"/>
    </row>
    <row r="320" spans="1:8" ht="27.75" customHeight="1">
      <c r="A320" s="20" t="s">
        <v>110</v>
      </c>
      <c r="B320" s="21">
        <v>990</v>
      </c>
      <c r="C320" s="65" t="s">
        <v>111</v>
      </c>
      <c r="D320" s="65"/>
      <c r="E320" s="66"/>
      <c r="F320" s="66"/>
      <c r="G320" s="54">
        <f t="shared" si="9"/>
        <v>23</v>
      </c>
      <c r="H320" s="15"/>
    </row>
    <row r="321" spans="1:8" ht="54.75" customHeight="1">
      <c r="A321" s="69" t="s">
        <v>38</v>
      </c>
      <c r="B321" s="26">
        <v>990</v>
      </c>
      <c r="C321" s="68" t="s">
        <v>111</v>
      </c>
      <c r="D321" s="60" t="s">
        <v>4</v>
      </c>
      <c r="E321" s="61"/>
      <c r="F321" s="61"/>
      <c r="G321" s="28">
        <f t="shared" si="9"/>
        <v>23</v>
      </c>
      <c r="H321" s="15"/>
    </row>
    <row r="322" spans="1:7" s="4" customFormat="1" ht="25.5" customHeight="1">
      <c r="A322" s="36" t="s">
        <v>146</v>
      </c>
      <c r="B322" s="33">
        <v>990</v>
      </c>
      <c r="C322" s="62" t="s">
        <v>111</v>
      </c>
      <c r="D322" s="62" t="str">
        <f>D321</f>
        <v>4570000300</v>
      </c>
      <c r="E322" s="34" t="s">
        <v>115</v>
      </c>
      <c r="F322" s="71"/>
      <c r="G322" s="55">
        <f t="shared" si="9"/>
        <v>23</v>
      </c>
    </row>
    <row r="323" spans="1:7" s="4" customFormat="1" ht="35.25" customHeight="1">
      <c r="A323" s="36" t="s">
        <v>153</v>
      </c>
      <c r="B323" s="33">
        <v>990</v>
      </c>
      <c r="C323" s="62" t="s">
        <v>111</v>
      </c>
      <c r="D323" s="62" t="str">
        <f>D322</f>
        <v>4570000300</v>
      </c>
      <c r="E323" s="34" t="s">
        <v>136</v>
      </c>
      <c r="F323" s="71"/>
      <c r="G323" s="55">
        <f t="shared" si="9"/>
        <v>23</v>
      </c>
    </row>
    <row r="324" spans="1:7" s="4" customFormat="1" ht="35.25" customHeight="1">
      <c r="A324" s="36" t="s">
        <v>165</v>
      </c>
      <c r="B324" s="33">
        <v>990</v>
      </c>
      <c r="C324" s="62" t="s">
        <v>111</v>
      </c>
      <c r="D324" s="62" t="str">
        <f>D323</f>
        <v>4570000300</v>
      </c>
      <c r="E324" s="62" t="s">
        <v>56</v>
      </c>
      <c r="F324" s="62"/>
      <c r="G324" s="35">
        <f t="shared" si="9"/>
        <v>23</v>
      </c>
    </row>
    <row r="325" spans="1:7" s="4" customFormat="1" ht="12">
      <c r="A325" s="44" t="s">
        <v>129</v>
      </c>
      <c r="B325" s="33">
        <v>990</v>
      </c>
      <c r="C325" s="62" t="s">
        <v>111</v>
      </c>
      <c r="D325" s="62" t="str">
        <f>D324</f>
        <v>4570000300</v>
      </c>
      <c r="E325" s="62" t="s">
        <v>56</v>
      </c>
      <c r="F325" s="62" t="s">
        <v>130</v>
      </c>
      <c r="G325" s="123">
        <v>23</v>
      </c>
    </row>
    <row r="326" spans="1:7" ht="21.75" customHeight="1">
      <c r="A326" s="58" t="s">
        <v>112</v>
      </c>
      <c r="B326" s="19"/>
      <c r="C326" s="73"/>
      <c r="D326" s="73"/>
      <c r="E326" s="74"/>
      <c r="F326" s="74"/>
      <c r="G326" s="59">
        <f>G9+G46</f>
        <v>23100.000000000004</v>
      </c>
    </row>
    <row r="327" spans="1:7" ht="3.75" customHeight="1">
      <c r="A327" s="75"/>
      <c r="B327" s="75"/>
      <c r="C327" s="76"/>
      <c r="D327" s="76"/>
      <c r="E327" s="76"/>
      <c r="F327" s="76"/>
      <c r="G327" s="77"/>
    </row>
    <row r="328" spans="1:7" ht="33" customHeight="1">
      <c r="A328" s="399"/>
      <c r="B328" s="399"/>
      <c r="C328" s="399"/>
      <c r="D328" s="399"/>
      <c r="E328" s="399"/>
      <c r="F328" s="399"/>
      <c r="G328" s="399"/>
    </row>
    <row r="329" spans="1:7" ht="13.5" customHeight="1">
      <c r="A329" s="389" t="s">
        <v>118</v>
      </c>
      <c r="B329" s="389"/>
      <c r="C329" s="389"/>
      <c r="D329" s="389"/>
      <c r="E329" s="389"/>
      <c r="F329" s="389"/>
      <c r="G329" s="389"/>
    </row>
  </sheetData>
  <sheetProtection/>
  <mergeCells count="13">
    <mergeCell ref="A329:G329"/>
    <mergeCell ref="A7:A8"/>
    <mergeCell ref="B7:B8"/>
    <mergeCell ref="C7:C8"/>
    <mergeCell ref="G7:G8"/>
    <mergeCell ref="D7:D8"/>
    <mergeCell ref="E7:E8"/>
    <mergeCell ref="A328:G328"/>
    <mergeCell ref="F7:F8"/>
    <mergeCell ref="A2:G2"/>
    <mergeCell ref="A3:G5"/>
    <mergeCell ref="A1:G1"/>
    <mergeCell ref="A6:G6"/>
  </mergeCells>
  <printOptions horizontalCentered="1"/>
  <pageMargins left="0.7480314960629921" right="0.3937007874015748" top="0.6299212598425197" bottom="0.6299212598425197" header="0.5118110236220472" footer="0.5118110236220472"/>
  <pageSetup fitToWidth="8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9"/>
  <sheetViews>
    <sheetView zoomScale="85" zoomScaleNormal="85" zoomScaleSheetLayoutView="100" workbookViewId="0" topLeftCell="A1">
      <selection activeCell="C15" sqref="C15"/>
    </sheetView>
  </sheetViews>
  <sheetFormatPr defaultColWidth="9.00390625" defaultRowHeight="12.75"/>
  <cols>
    <col min="1" max="1" width="39.375" style="241" customWidth="1"/>
    <col min="2" max="2" width="10.00390625" style="133" customWidth="1"/>
    <col min="3" max="3" width="13.375" style="133" customWidth="1"/>
    <col min="4" max="4" width="8.625" style="133" customWidth="1"/>
    <col min="5" max="5" width="14.00390625" style="242" customWidth="1"/>
    <col min="6" max="6" width="9.125" style="133" customWidth="1"/>
    <col min="7" max="7" width="9.625" style="133" bestFit="1" customWidth="1"/>
    <col min="8" max="16384" width="9.125" style="133" customWidth="1"/>
  </cols>
  <sheetData>
    <row r="1" spans="1:5" s="132" customFormat="1" ht="39.75" customHeight="1">
      <c r="A1" s="407" t="s">
        <v>5</v>
      </c>
      <c r="B1" s="407"/>
      <c r="C1" s="407"/>
      <c r="D1" s="407"/>
      <c r="E1" s="407"/>
    </row>
    <row r="2" spans="1:5" s="132" customFormat="1" ht="16.5" customHeight="1">
      <c r="A2" s="407" t="s">
        <v>368</v>
      </c>
      <c r="B2" s="407"/>
      <c r="C2" s="407"/>
      <c r="D2" s="407"/>
      <c r="E2" s="407"/>
    </row>
    <row r="3" spans="1:5" s="132" customFormat="1" ht="39.75" customHeight="1" hidden="1">
      <c r="A3" s="407" t="s">
        <v>362</v>
      </c>
      <c r="B3" s="407"/>
      <c r="C3" s="407"/>
      <c r="D3" s="407"/>
      <c r="E3" s="407"/>
    </row>
    <row r="4" spans="1:5" s="132" customFormat="1" ht="16.5" customHeight="1" hidden="1">
      <c r="A4" s="407" t="s">
        <v>363</v>
      </c>
      <c r="B4" s="407"/>
      <c r="C4" s="407"/>
      <c r="D4" s="407"/>
      <c r="E4" s="407"/>
    </row>
    <row r="5" spans="1:5" ht="44.25" customHeight="1">
      <c r="A5" s="408" t="s">
        <v>6</v>
      </c>
      <c r="B5" s="408"/>
      <c r="C5" s="408"/>
      <c r="D5" s="408"/>
      <c r="E5" s="408"/>
    </row>
    <row r="6" spans="1:9" ht="13.5" customHeight="1">
      <c r="A6" s="401" t="s">
        <v>42</v>
      </c>
      <c r="B6" s="403" t="s">
        <v>44</v>
      </c>
      <c r="C6" s="403" t="s">
        <v>174</v>
      </c>
      <c r="D6" s="403" t="s">
        <v>187</v>
      </c>
      <c r="E6" s="388" t="s">
        <v>186</v>
      </c>
      <c r="I6" s="134"/>
    </row>
    <row r="7" spans="1:5" ht="30.75" customHeight="1">
      <c r="A7" s="402"/>
      <c r="B7" s="404"/>
      <c r="C7" s="404"/>
      <c r="D7" s="404"/>
      <c r="E7" s="405"/>
    </row>
    <row r="8" spans="1:5" s="140" customFormat="1" ht="15.75" customHeight="1">
      <c r="A8" s="135" t="s">
        <v>46</v>
      </c>
      <c r="B8" s="136" t="s">
        <v>188</v>
      </c>
      <c r="C8" s="137"/>
      <c r="D8" s="138"/>
      <c r="E8" s="139">
        <f>E9+E13+E22+E41+E45</f>
        <v>7442.1</v>
      </c>
    </row>
    <row r="9" spans="1:5" s="143" customFormat="1" ht="45.75" customHeight="1">
      <c r="A9" s="141" t="s">
        <v>48</v>
      </c>
      <c r="B9" s="142" t="s">
        <v>189</v>
      </c>
      <c r="C9" s="129"/>
      <c r="D9" s="130"/>
      <c r="E9" s="119">
        <f>E10</f>
        <v>1178.8</v>
      </c>
    </row>
    <row r="10" spans="1:5" s="146" customFormat="1" ht="26.25" customHeight="1">
      <c r="A10" s="127" t="s">
        <v>388</v>
      </c>
      <c r="B10" s="129" t="s">
        <v>49</v>
      </c>
      <c r="C10" s="129" t="str">
        <f>расходы2016!D12</f>
        <v>0020000100</v>
      </c>
      <c r="D10" s="144"/>
      <c r="E10" s="145">
        <f>E11</f>
        <v>1178.8</v>
      </c>
    </row>
    <row r="11" spans="1:5" s="146" customFormat="1" ht="60.75" customHeight="1">
      <c r="A11" s="147" t="s">
        <v>157</v>
      </c>
      <c r="B11" s="148" t="s">
        <v>49</v>
      </c>
      <c r="C11" s="148" t="str">
        <f>C10</f>
        <v>0020000100</v>
      </c>
      <c r="D11" s="149" t="s">
        <v>156</v>
      </c>
      <c r="E11" s="150">
        <f>E12</f>
        <v>1178.8</v>
      </c>
    </row>
    <row r="12" spans="1:5" s="146" customFormat="1" ht="31.5" customHeight="1">
      <c r="A12" s="147" t="s">
        <v>172</v>
      </c>
      <c r="B12" s="148" t="s">
        <v>49</v>
      </c>
      <c r="C12" s="148" t="str">
        <f>C11</f>
        <v>0020000100</v>
      </c>
      <c r="D12" s="148" t="s">
        <v>150</v>
      </c>
      <c r="E12" s="150">
        <f>расходы2016!G14</f>
        <v>1178.8</v>
      </c>
    </row>
    <row r="13" spans="1:5" s="143" customFormat="1" ht="57.75" customHeight="1">
      <c r="A13" s="151" t="s">
        <v>51</v>
      </c>
      <c r="B13" s="142" t="s">
        <v>185</v>
      </c>
      <c r="C13" s="373"/>
      <c r="D13" s="153"/>
      <c r="E13" s="119">
        <f>E14+E17</f>
        <v>313.6</v>
      </c>
    </row>
    <row r="14" spans="1:5" s="143" customFormat="1" ht="28.5" customHeight="1">
      <c r="A14" s="127" t="s">
        <v>39</v>
      </c>
      <c r="B14" s="129" t="s">
        <v>52</v>
      </c>
      <c r="C14" s="129" t="str">
        <f>расходы2016!D20</f>
        <v>0020000300</v>
      </c>
      <c r="D14" s="144"/>
      <c r="E14" s="145">
        <f>E15</f>
        <v>142.9</v>
      </c>
    </row>
    <row r="15" spans="1:5" s="143" customFormat="1" ht="69" customHeight="1">
      <c r="A15" s="36" t="s">
        <v>157</v>
      </c>
      <c r="B15" s="148" t="s">
        <v>52</v>
      </c>
      <c r="C15" s="148" t="str">
        <f>C14</f>
        <v>0020000300</v>
      </c>
      <c r="D15" s="149" t="s">
        <v>156</v>
      </c>
      <c r="E15" s="35">
        <f>E16</f>
        <v>142.9</v>
      </c>
    </row>
    <row r="16" spans="1:5" s="143" customFormat="1" ht="27" customHeight="1">
      <c r="A16" s="36" t="s">
        <v>172</v>
      </c>
      <c r="B16" s="148" t="s">
        <v>52</v>
      </c>
      <c r="C16" s="148" t="str">
        <f>C15</f>
        <v>0020000300</v>
      </c>
      <c r="D16" s="148" t="s">
        <v>150</v>
      </c>
      <c r="E16" s="35">
        <f>расходы2016!G22</f>
        <v>142.9</v>
      </c>
    </row>
    <row r="17" spans="1:5" ht="30" customHeight="1">
      <c r="A17" s="127" t="s">
        <v>53</v>
      </c>
      <c r="B17" s="129" t="s">
        <v>52</v>
      </c>
      <c r="C17" s="129" t="str">
        <f>расходы2016!D25</f>
        <v>0020000400</v>
      </c>
      <c r="D17" s="144"/>
      <c r="E17" s="119">
        <f>E18+E20</f>
        <v>170.7</v>
      </c>
    </row>
    <row r="18" spans="1:5" s="154" customFormat="1" ht="24.75" customHeight="1">
      <c r="A18" s="147" t="s">
        <v>147</v>
      </c>
      <c r="B18" s="148" t="s">
        <v>52</v>
      </c>
      <c r="C18" s="148" t="str">
        <f>C17</f>
        <v>0020000400</v>
      </c>
      <c r="D18" s="148" t="s">
        <v>115</v>
      </c>
      <c r="E18" s="150">
        <f>E19</f>
        <v>170.7</v>
      </c>
    </row>
    <row r="19" spans="1:5" s="154" customFormat="1" ht="39.75" customHeight="1">
      <c r="A19" s="147" t="s">
        <v>153</v>
      </c>
      <c r="B19" s="148" t="s">
        <v>52</v>
      </c>
      <c r="C19" s="148" t="str">
        <f>C18</f>
        <v>0020000400</v>
      </c>
      <c r="D19" s="148" t="s">
        <v>136</v>
      </c>
      <c r="E19" s="150">
        <f>расходы2016!G27</f>
        <v>170.7</v>
      </c>
    </row>
    <row r="20" spans="1:5" s="154" customFormat="1" ht="16.5" customHeight="1" hidden="1">
      <c r="A20" s="147" t="s">
        <v>155</v>
      </c>
      <c r="B20" s="148" t="s">
        <v>52</v>
      </c>
      <c r="C20" s="148" t="str">
        <f>C19</f>
        <v>0020000400</v>
      </c>
      <c r="D20" s="148" t="s">
        <v>154</v>
      </c>
      <c r="E20" s="160">
        <f>E21</f>
        <v>0</v>
      </c>
    </row>
    <row r="21" spans="1:5" s="154" customFormat="1" ht="14.25" customHeight="1" hidden="1">
      <c r="A21" s="36" t="s">
        <v>149</v>
      </c>
      <c r="B21" s="34" t="s">
        <v>52</v>
      </c>
      <c r="C21" s="358" t="str">
        <f>C20</f>
        <v>0020000400</v>
      </c>
      <c r="D21" s="34" t="s">
        <v>116</v>
      </c>
      <c r="E21" s="160">
        <f>расходы2016!G37</f>
        <v>0</v>
      </c>
    </row>
    <row r="22" spans="1:5" s="143" customFormat="1" ht="61.5" customHeight="1">
      <c r="A22" s="151" t="s">
        <v>62</v>
      </c>
      <c r="B22" s="142" t="s">
        <v>191</v>
      </c>
      <c r="C22" s="374"/>
      <c r="D22" s="130"/>
      <c r="E22" s="155">
        <f>E23+E26+E33+E36</f>
        <v>4731.700000000001</v>
      </c>
    </row>
    <row r="23" spans="1:5" s="143" customFormat="1" ht="16.5" customHeight="1">
      <c r="A23" s="127" t="str">
        <f>расходы2016!A49</f>
        <v> Глава местной администрации </v>
      </c>
      <c r="B23" s="128" t="s">
        <v>63</v>
      </c>
      <c r="C23" s="128" t="str">
        <f>расходы2016!D49</f>
        <v>0020000500</v>
      </c>
      <c r="D23" s="130"/>
      <c r="E23" s="145">
        <f>E24</f>
        <v>1178.8</v>
      </c>
    </row>
    <row r="24" spans="1:5" ht="80.25" customHeight="1">
      <c r="A24" s="156" t="s">
        <v>157</v>
      </c>
      <c r="B24" s="153" t="s">
        <v>63</v>
      </c>
      <c r="C24" s="153" t="str">
        <f>C23</f>
        <v>0020000500</v>
      </c>
      <c r="D24" s="153" t="s">
        <v>156</v>
      </c>
      <c r="E24" s="157">
        <f>E25</f>
        <v>1178.8</v>
      </c>
    </row>
    <row r="25" spans="1:5" s="154" customFormat="1" ht="26.25" customHeight="1">
      <c r="A25" s="147" t="s">
        <v>172</v>
      </c>
      <c r="B25" s="158" t="s">
        <v>64</v>
      </c>
      <c r="C25" s="158" t="str">
        <f>C24</f>
        <v>0020000500</v>
      </c>
      <c r="D25" s="158" t="s">
        <v>150</v>
      </c>
      <c r="E25" s="150">
        <f>расходы2016!G51</f>
        <v>1178.8</v>
      </c>
    </row>
    <row r="26" spans="1:5" ht="45.75" customHeight="1">
      <c r="A26" s="127" t="s">
        <v>65</v>
      </c>
      <c r="B26" s="129" t="s">
        <v>63</v>
      </c>
      <c r="C26" s="129" t="str">
        <f>расходы2016!D56</f>
        <v>0020000601</v>
      </c>
      <c r="D26" s="144"/>
      <c r="E26" s="145">
        <f>E27+E29+E31</f>
        <v>2792.6000000000004</v>
      </c>
    </row>
    <row r="27" spans="1:5" s="154" customFormat="1" ht="64.5" customHeight="1">
      <c r="A27" s="159" t="s">
        <v>184</v>
      </c>
      <c r="B27" s="158" t="s">
        <v>63</v>
      </c>
      <c r="C27" s="158" t="str">
        <f aca="true" t="shared" si="0" ref="C27:C32">C26</f>
        <v>0020000601</v>
      </c>
      <c r="D27" s="158" t="s">
        <v>156</v>
      </c>
      <c r="E27" s="160">
        <f>E28</f>
        <v>2296.9</v>
      </c>
    </row>
    <row r="28" spans="1:5" s="154" customFormat="1" ht="29.25" customHeight="1">
      <c r="A28" s="147" t="s">
        <v>151</v>
      </c>
      <c r="B28" s="158" t="s">
        <v>63</v>
      </c>
      <c r="C28" s="158" t="str">
        <f t="shared" si="0"/>
        <v>0020000601</v>
      </c>
      <c r="D28" s="158" t="s">
        <v>150</v>
      </c>
      <c r="E28" s="160">
        <f>расходы2016!G58</f>
        <v>2296.9</v>
      </c>
    </row>
    <row r="29" spans="1:5" s="154" customFormat="1" ht="27" customHeight="1">
      <c r="A29" s="147" t="s">
        <v>147</v>
      </c>
      <c r="B29" s="158" t="s">
        <v>63</v>
      </c>
      <c r="C29" s="158" t="str">
        <f t="shared" si="0"/>
        <v>0020000601</v>
      </c>
      <c r="D29" s="158" t="s">
        <v>115</v>
      </c>
      <c r="E29" s="160">
        <f>E30</f>
        <v>486.20000000000005</v>
      </c>
    </row>
    <row r="30" spans="1:5" s="154" customFormat="1" ht="38.25" customHeight="1">
      <c r="A30" s="147" t="s">
        <v>153</v>
      </c>
      <c r="B30" s="148" t="s">
        <v>63</v>
      </c>
      <c r="C30" s="148" t="str">
        <f t="shared" si="0"/>
        <v>0020000601</v>
      </c>
      <c r="D30" s="148" t="s">
        <v>136</v>
      </c>
      <c r="E30" s="160">
        <f>расходы2016!G64</f>
        <v>486.20000000000005</v>
      </c>
    </row>
    <row r="31" spans="1:5" s="154" customFormat="1" ht="15" customHeight="1">
      <c r="A31" s="161" t="s">
        <v>155</v>
      </c>
      <c r="B31" s="158" t="s">
        <v>63</v>
      </c>
      <c r="C31" s="158" t="str">
        <f t="shared" si="0"/>
        <v>0020000601</v>
      </c>
      <c r="D31" s="158" t="s">
        <v>154</v>
      </c>
      <c r="E31" s="160">
        <f>E32</f>
        <v>9.5</v>
      </c>
    </row>
    <row r="32" spans="1:5" s="154" customFormat="1" ht="15" customHeight="1">
      <c r="A32" s="147" t="s">
        <v>149</v>
      </c>
      <c r="B32" s="158" t="s">
        <v>63</v>
      </c>
      <c r="C32" s="158" t="str">
        <f t="shared" si="0"/>
        <v>0020000601</v>
      </c>
      <c r="D32" s="158" t="s">
        <v>116</v>
      </c>
      <c r="E32" s="160">
        <f>расходы2016!G77</f>
        <v>9.5</v>
      </c>
    </row>
    <row r="33" spans="1:5" s="164" customFormat="1" ht="76.5" customHeight="1">
      <c r="A33" s="162" t="s">
        <v>171</v>
      </c>
      <c r="B33" s="128" t="s">
        <v>63</v>
      </c>
      <c r="C33" s="374" t="str">
        <f>расходы2016!D82</f>
        <v>09200G9010</v>
      </c>
      <c r="D33" s="128"/>
      <c r="E33" s="163">
        <f>E34</f>
        <v>6</v>
      </c>
    </row>
    <row r="34" spans="1:5" ht="27" customHeight="1">
      <c r="A34" s="147" t="s">
        <v>146</v>
      </c>
      <c r="B34" s="148" t="s">
        <v>63</v>
      </c>
      <c r="C34" s="371" t="str">
        <f>C33</f>
        <v>09200G9010</v>
      </c>
      <c r="D34" s="148" t="s">
        <v>115</v>
      </c>
      <c r="E34" s="150">
        <f>E35</f>
        <v>6</v>
      </c>
    </row>
    <row r="35" spans="1:5" ht="37.5" customHeight="1">
      <c r="A35" s="147" t="s">
        <v>153</v>
      </c>
      <c r="B35" s="158" t="s">
        <v>63</v>
      </c>
      <c r="C35" s="375" t="str">
        <f>C34</f>
        <v>09200G9010</v>
      </c>
      <c r="D35" s="158" t="s">
        <v>136</v>
      </c>
      <c r="E35" s="160">
        <f>расходы2016!G84</f>
        <v>6</v>
      </c>
    </row>
    <row r="36" spans="1:5" s="143" customFormat="1" ht="73.5" customHeight="1">
      <c r="A36" s="127" t="s">
        <v>170</v>
      </c>
      <c r="B36" s="128" t="s">
        <v>63</v>
      </c>
      <c r="C36" s="374" t="str">
        <f>расходы2016!D87</f>
        <v>00200G0085</v>
      </c>
      <c r="D36" s="128"/>
      <c r="E36" s="163">
        <f>E37+E39</f>
        <v>754.3000000000001</v>
      </c>
    </row>
    <row r="37" spans="1:5" ht="76.5" customHeight="1">
      <c r="A37" s="156" t="s">
        <v>157</v>
      </c>
      <c r="B37" s="158" t="s">
        <v>63</v>
      </c>
      <c r="C37" s="375" t="str">
        <f>C36</f>
        <v>00200G0085</v>
      </c>
      <c r="D37" s="158" t="s">
        <v>156</v>
      </c>
      <c r="E37" s="160">
        <f>E38</f>
        <v>699.4000000000001</v>
      </c>
    </row>
    <row r="38" spans="1:5" ht="36.75" customHeight="1">
      <c r="A38" s="156" t="s">
        <v>151</v>
      </c>
      <c r="B38" s="158" t="s">
        <v>63</v>
      </c>
      <c r="C38" s="375" t="str">
        <f>C37</f>
        <v>00200G0085</v>
      </c>
      <c r="D38" s="158" t="s">
        <v>150</v>
      </c>
      <c r="E38" s="160">
        <f>расходы2016!G89</f>
        <v>699.4000000000001</v>
      </c>
    </row>
    <row r="39" spans="1:5" ht="27" customHeight="1">
      <c r="A39" s="147" t="s">
        <v>146</v>
      </c>
      <c r="B39" s="158" t="s">
        <v>63</v>
      </c>
      <c r="C39" s="375" t="str">
        <f>C38</f>
        <v>00200G0085</v>
      </c>
      <c r="D39" s="158" t="s">
        <v>115</v>
      </c>
      <c r="E39" s="160">
        <f>E40</f>
        <v>54.9</v>
      </c>
    </row>
    <row r="40" spans="1:5" ht="33.75" customHeight="1">
      <c r="A40" s="147" t="s">
        <v>153</v>
      </c>
      <c r="B40" s="158" t="s">
        <v>63</v>
      </c>
      <c r="C40" s="375" t="str">
        <f>C39</f>
        <v>00200G0085</v>
      </c>
      <c r="D40" s="158" t="s">
        <v>136</v>
      </c>
      <c r="E40" s="160">
        <f>расходы2016!G95</f>
        <v>54.9</v>
      </c>
    </row>
    <row r="41" spans="1:5" s="143" customFormat="1" ht="15.75" customHeight="1">
      <c r="A41" s="115" t="s">
        <v>68</v>
      </c>
      <c r="B41" s="142" t="s">
        <v>192</v>
      </c>
      <c r="C41" s="376"/>
      <c r="D41" s="153"/>
      <c r="E41" s="155">
        <f>E42</f>
        <v>10</v>
      </c>
    </row>
    <row r="42" spans="1:5" s="146" customFormat="1" ht="20.25" customHeight="1">
      <c r="A42" s="127" t="str">
        <f>расходы2016!A104</f>
        <v>Резервный фонд  местной администрации  </v>
      </c>
      <c r="B42" s="128" t="s">
        <v>69</v>
      </c>
      <c r="C42" s="129" t="str">
        <f>расходы2016!D104</f>
        <v>0700000100</v>
      </c>
      <c r="D42" s="144"/>
      <c r="E42" s="163">
        <f>E43</f>
        <v>10</v>
      </c>
    </row>
    <row r="43" spans="1:5" s="154" customFormat="1" ht="15.75" customHeight="1">
      <c r="A43" s="156" t="s">
        <v>155</v>
      </c>
      <c r="B43" s="153" t="s">
        <v>69</v>
      </c>
      <c r="C43" s="118" t="str">
        <f>C42</f>
        <v>0700000100</v>
      </c>
      <c r="D43" s="118" t="s">
        <v>154</v>
      </c>
      <c r="E43" s="166">
        <f>E44</f>
        <v>10</v>
      </c>
    </row>
    <row r="44" spans="1:5" s="154" customFormat="1" ht="15.75" customHeight="1">
      <c r="A44" s="147" t="s">
        <v>70</v>
      </c>
      <c r="B44" s="148" t="s">
        <v>69</v>
      </c>
      <c r="C44" s="148" t="str">
        <f>C43</f>
        <v>0700000100</v>
      </c>
      <c r="D44" s="148" t="s">
        <v>71</v>
      </c>
      <c r="E44" s="166">
        <f>расходы2016!G106</f>
        <v>10</v>
      </c>
    </row>
    <row r="45" spans="1:5" s="143" customFormat="1" ht="29.25" customHeight="1">
      <c r="A45" s="115" t="s">
        <v>57</v>
      </c>
      <c r="B45" s="167" t="s">
        <v>190</v>
      </c>
      <c r="C45" s="377"/>
      <c r="D45" s="118"/>
      <c r="E45" s="119">
        <f>E46+E49+E52+E55</f>
        <v>1208</v>
      </c>
    </row>
    <row r="46" spans="1:5" s="169" customFormat="1" ht="30" customHeight="1">
      <c r="A46" s="127" t="str">
        <f>расходы2016!A109</f>
        <v>Формирование архивных фондов органов местного самоуправления </v>
      </c>
      <c r="B46" s="168" t="s">
        <v>58</v>
      </c>
      <c r="C46" s="129" t="str">
        <f>расходы2016!D109</f>
        <v>0900000100</v>
      </c>
      <c r="D46" s="144"/>
      <c r="E46" s="163">
        <f>E47</f>
        <v>35</v>
      </c>
    </row>
    <row r="47" spans="1:5" s="146" customFormat="1" ht="30.75" customHeight="1">
      <c r="A47" s="147" t="s">
        <v>146</v>
      </c>
      <c r="B47" s="148" t="s">
        <v>58</v>
      </c>
      <c r="C47" s="148" t="str">
        <f>C46</f>
        <v>0900000100</v>
      </c>
      <c r="D47" s="148" t="s">
        <v>115</v>
      </c>
      <c r="E47" s="170">
        <f>E48</f>
        <v>35</v>
      </c>
    </row>
    <row r="48" spans="1:5" s="146" customFormat="1" ht="41.25" customHeight="1">
      <c r="A48" s="147" t="s">
        <v>153</v>
      </c>
      <c r="B48" s="148" t="s">
        <v>58</v>
      </c>
      <c r="C48" s="148" t="str">
        <f>C47</f>
        <v>0900000100</v>
      </c>
      <c r="D48" s="148" t="s">
        <v>136</v>
      </c>
      <c r="E48" s="160">
        <f>расходы2016!G111</f>
        <v>35</v>
      </c>
    </row>
    <row r="49" spans="1:5" ht="30" customHeight="1">
      <c r="A49" s="127" t="str">
        <f>расходы2016!A114</f>
        <v>Осуществление закупок товаров, работ, услуг для обеспечения муниципальных нужд</v>
      </c>
      <c r="B49" s="128" t="s">
        <v>58</v>
      </c>
      <c r="C49" s="129" t="str">
        <f>расходы2016!D114</f>
        <v>0920000200</v>
      </c>
      <c r="D49" s="129"/>
      <c r="E49" s="163">
        <f>E50</f>
        <v>1100</v>
      </c>
    </row>
    <row r="50" spans="1:5" s="154" customFormat="1" ht="33.75" customHeight="1">
      <c r="A50" s="147" t="s">
        <v>146</v>
      </c>
      <c r="B50" s="158" t="s">
        <v>58</v>
      </c>
      <c r="C50" s="148" t="str">
        <f>C49</f>
        <v>0920000200</v>
      </c>
      <c r="D50" s="148" t="s">
        <v>115</v>
      </c>
      <c r="E50" s="160">
        <f>E51</f>
        <v>1100</v>
      </c>
    </row>
    <row r="51" spans="1:5" s="154" customFormat="1" ht="33.75" customHeight="1">
      <c r="A51" s="147" t="s">
        <v>153</v>
      </c>
      <c r="B51" s="158" t="s">
        <v>58</v>
      </c>
      <c r="C51" s="148" t="str">
        <f>C50</f>
        <v>0920000200</v>
      </c>
      <c r="D51" s="148" t="s">
        <v>136</v>
      </c>
      <c r="E51" s="160">
        <f>расходы2016!G116</f>
        <v>1100</v>
      </c>
    </row>
    <row r="52" spans="1:5" ht="28.5" customHeight="1">
      <c r="A52" s="127" t="s">
        <v>72</v>
      </c>
      <c r="B52" s="128" t="s">
        <v>58</v>
      </c>
      <c r="C52" s="129" t="str">
        <f>расходы2016!D119</f>
        <v>0920000400</v>
      </c>
      <c r="D52" s="144"/>
      <c r="E52" s="163">
        <f>E53</f>
        <v>13</v>
      </c>
    </row>
    <row r="53" spans="1:5" s="146" customFormat="1" ht="30.75" customHeight="1">
      <c r="A53" s="147" t="s">
        <v>146</v>
      </c>
      <c r="B53" s="148" t="s">
        <v>58</v>
      </c>
      <c r="C53" s="148" t="str">
        <f>C52</f>
        <v>0920000400</v>
      </c>
      <c r="D53" s="148" t="s">
        <v>115</v>
      </c>
      <c r="E53" s="174">
        <f>E54</f>
        <v>13</v>
      </c>
    </row>
    <row r="54" spans="1:5" s="154" customFormat="1" ht="38.25" customHeight="1">
      <c r="A54" s="147" t="s">
        <v>153</v>
      </c>
      <c r="B54" s="148" t="s">
        <v>58</v>
      </c>
      <c r="C54" s="148" t="str">
        <f>C53</f>
        <v>0920000400</v>
      </c>
      <c r="D54" s="148" t="s">
        <v>136</v>
      </c>
      <c r="E54" s="174">
        <f>расходы2016!G121</f>
        <v>13</v>
      </c>
    </row>
    <row r="55" spans="1:5" s="154" customFormat="1" ht="57.75" customHeight="1">
      <c r="A55" s="127" t="s">
        <v>59</v>
      </c>
      <c r="B55" s="128" t="s">
        <v>58</v>
      </c>
      <c r="C55" s="129" t="str">
        <f>расходы2016!D41</f>
        <v>0920000500</v>
      </c>
      <c r="D55" s="130"/>
      <c r="E55" s="131">
        <f>E56</f>
        <v>60</v>
      </c>
    </row>
    <row r="56" spans="1:5" s="154" customFormat="1" ht="21.75" customHeight="1">
      <c r="A56" s="156" t="s">
        <v>155</v>
      </c>
      <c r="B56" s="158" t="s">
        <v>58</v>
      </c>
      <c r="C56" s="148" t="str">
        <f>C55</f>
        <v>0920000500</v>
      </c>
      <c r="D56" s="153" t="s">
        <v>154</v>
      </c>
      <c r="E56" s="160">
        <f>E57</f>
        <v>60</v>
      </c>
    </row>
    <row r="57" spans="1:5" s="154" customFormat="1" ht="21.75" customHeight="1">
      <c r="A57" s="156" t="s">
        <v>149</v>
      </c>
      <c r="B57" s="158" t="s">
        <v>58</v>
      </c>
      <c r="C57" s="148" t="str">
        <f>C56</f>
        <v>0920000500</v>
      </c>
      <c r="D57" s="153" t="s">
        <v>116</v>
      </c>
      <c r="E57" s="160">
        <f>расходы2016!G43</f>
        <v>60</v>
      </c>
    </row>
    <row r="58" spans="1:5" s="172" customFormat="1" ht="36" customHeight="1">
      <c r="A58" s="135" t="s">
        <v>73</v>
      </c>
      <c r="B58" s="136" t="s">
        <v>185</v>
      </c>
      <c r="C58" s="378"/>
      <c r="D58" s="171"/>
      <c r="E58" s="139">
        <f>E59</f>
        <v>18.3</v>
      </c>
    </row>
    <row r="59" spans="1:5" ht="46.5" customHeight="1">
      <c r="A59" s="115" t="s">
        <v>75</v>
      </c>
      <c r="B59" s="173" t="s">
        <v>193</v>
      </c>
      <c r="C59" s="373"/>
      <c r="D59" s="118"/>
      <c r="E59" s="119">
        <f>E60+E63</f>
        <v>18.3</v>
      </c>
    </row>
    <row r="60" spans="1:5" s="169" customFormat="1" ht="120.75" customHeight="1">
      <c r="A60" s="362" t="str">
        <f>расходы2016!A126</f>
        <v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v>
      </c>
      <c r="B60" s="129" t="s">
        <v>76</v>
      </c>
      <c r="C60" s="129" t="str">
        <f>расходы2016!D126</f>
        <v>2190000200</v>
      </c>
      <c r="D60" s="144"/>
      <c r="E60" s="145">
        <f>E61</f>
        <v>11</v>
      </c>
    </row>
    <row r="61" spans="1:5" s="146" customFormat="1" ht="27" customHeight="1">
      <c r="A61" s="147" t="s">
        <v>146</v>
      </c>
      <c r="B61" s="148" t="s">
        <v>76</v>
      </c>
      <c r="C61" s="148" t="str">
        <f>C60</f>
        <v>2190000200</v>
      </c>
      <c r="D61" s="148" t="s">
        <v>115</v>
      </c>
      <c r="E61" s="170">
        <f>E62</f>
        <v>11</v>
      </c>
    </row>
    <row r="62" spans="1:5" s="154" customFormat="1" ht="37.5" customHeight="1">
      <c r="A62" s="147" t="s">
        <v>153</v>
      </c>
      <c r="B62" s="148" t="s">
        <v>76</v>
      </c>
      <c r="C62" s="148" t="str">
        <f>C61</f>
        <v>2190000200</v>
      </c>
      <c r="D62" s="148" t="s">
        <v>136</v>
      </c>
      <c r="E62" s="174">
        <f>расходы2016!G128</f>
        <v>11</v>
      </c>
    </row>
    <row r="63" spans="1:5" s="175" customFormat="1" ht="96.75" customHeight="1">
      <c r="A63" s="127" t="str">
        <f>расходы2016!A132</f>
        <v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v>
      </c>
      <c r="B63" s="129" t="s">
        <v>76</v>
      </c>
      <c r="C63" s="129" t="str">
        <f>расходы2016!D132</f>
        <v>2190000300</v>
      </c>
      <c r="D63" s="129"/>
      <c r="E63" s="145">
        <f>E64</f>
        <v>7.3</v>
      </c>
    </row>
    <row r="64" spans="1:5" ht="30.75" customHeight="1">
      <c r="A64" s="147" t="s">
        <v>146</v>
      </c>
      <c r="B64" s="148" t="s">
        <v>76</v>
      </c>
      <c r="C64" s="148" t="str">
        <f>C63</f>
        <v>2190000300</v>
      </c>
      <c r="D64" s="148" t="s">
        <v>115</v>
      </c>
      <c r="E64" s="150">
        <f>E65</f>
        <v>7.3</v>
      </c>
    </row>
    <row r="65" spans="1:5" ht="34.5" customHeight="1">
      <c r="A65" s="147" t="s">
        <v>153</v>
      </c>
      <c r="B65" s="148" t="s">
        <v>76</v>
      </c>
      <c r="C65" s="149" t="str">
        <f>C64</f>
        <v>2190000300</v>
      </c>
      <c r="D65" s="149" t="s">
        <v>136</v>
      </c>
      <c r="E65" s="150">
        <f>расходы2016!G134</f>
        <v>7.3</v>
      </c>
    </row>
    <row r="66" spans="1:5" s="178" customFormat="1" ht="18" customHeight="1">
      <c r="A66" s="135" t="s">
        <v>77</v>
      </c>
      <c r="B66" s="176" t="s">
        <v>191</v>
      </c>
      <c r="C66" s="378"/>
      <c r="D66" s="171"/>
      <c r="E66" s="177">
        <f>E67+E71+E75</f>
        <v>2397.8999999999996</v>
      </c>
    </row>
    <row r="67" spans="1:5" s="180" customFormat="1" ht="21.75" customHeight="1">
      <c r="A67" s="135" t="s">
        <v>113</v>
      </c>
      <c r="B67" s="167" t="s">
        <v>188</v>
      </c>
      <c r="C67" s="378"/>
      <c r="D67" s="171"/>
      <c r="E67" s="179">
        <f>E68</f>
        <v>67.2</v>
      </c>
    </row>
    <row r="68" spans="1:5" s="143" customFormat="1" ht="159" customHeight="1">
      <c r="A68" s="362" t="str">
        <f>расходы2016!A139</f>
        <v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v>
      </c>
      <c r="B68" s="128" t="s">
        <v>114</v>
      </c>
      <c r="C68" s="129" t="str">
        <f>расходы2016!D139</f>
        <v>5100000200</v>
      </c>
      <c r="D68" s="129"/>
      <c r="E68" s="145">
        <f>E69</f>
        <v>67.2</v>
      </c>
    </row>
    <row r="69" spans="1:5" s="154" customFormat="1" ht="26.25" customHeight="1">
      <c r="A69" s="147" t="s">
        <v>146</v>
      </c>
      <c r="B69" s="148" t="s">
        <v>114</v>
      </c>
      <c r="C69" s="148" t="str">
        <f>C68</f>
        <v>5100000200</v>
      </c>
      <c r="D69" s="148" t="s">
        <v>115</v>
      </c>
      <c r="E69" s="181">
        <f>E70</f>
        <v>67.2</v>
      </c>
    </row>
    <row r="70" spans="1:5" s="154" customFormat="1" ht="42" customHeight="1">
      <c r="A70" s="147" t="s">
        <v>153</v>
      </c>
      <c r="B70" s="158" t="s">
        <v>114</v>
      </c>
      <c r="C70" s="148" t="str">
        <f>C69</f>
        <v>5100000200</v>
      </c>
      <c r="D70" s="148" t="s">
        <v>136</v>
      </c>
      <c r="E70" s="181">
        <f>расходы2016!G141</f>
        <v>67.2</v>
      </c>
    </row>
    <row r="71" spans="1:5" s="180" customFormat="1" ht="20.25" customHeight="1">
      <c r="A71" s="135" t="s">
        <v>1</v>
      </c>
      <c r="B71" s="167" t="s">
        <v>193</v>
      </c>
      <c r="C71" s="378"/>
      <c r="D71" s="171"/>
      <c r="E71" s="177">
        <f>E72</f>
        <v>2320.7</v>
      </c>
    </row>
    <row r="72" spans="1:5" s="143" customFormat="1" ht="67.5" customHeight="1">
      <c r="A72" s="127" t="str">
        <f>расходы2016!A145</f>
        <v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v>
      </c>
      <c r="B72" s="129" t="s">
        <v>79</v>
      </c>
      <c r="C72" s="129" t="str">
        <f>расходы2016!D145</f>
        <v>3150000100</v>
      </c>
      <c r="D72" s="144"/>
      <c r="E72" s="145">
        <f>E73</f>
        <v>2320.7</v>
      </c>
    </row>
    <row r="73" spans="1:5" ht="27.75" customHeight="1">
      <c r="A73" s="147" t="s">
        <v>146</v>
      </c>
      <c r="B73" s="182" t="s">
        <v>79</v>
      </c>
      <c r="C73" s="148" t="str">
        <f>C72</f>
        <v>3150000100</v>
      </c>
      <c r="D73" s="148" t="s">
        <v>115</v>
      </c>
      <c r="E73" s="181">
        <f>E74</f>
        <v>2320.7</v>
      </c>
    </row>
    <row r="74" spans="1:5" ht="38.25" customHeight="1">
      <c r="A74" s="147" t="s">
        <v>153</v>
      </c>
      <c r="B74" s="148" t="s">
        <v>79</v>
      </c>
      <c r="C74" s="148" t="str">
        <f>C73</f>
        <v>3150000100</v>
      </c>
      <c r="D74" s="148" t="s">
        <v>136</v>
      </c>
      <c r="E74" s="181">
        <f>расходы2016!G147</f>
        <v>2320.7</v>
      </c>
    </row>
    <row r="75" spans="1:5" ht="27" customHeight="1">
      <c r="A75" s="135" t="s">
        <v>80</v>
      </c>
      <c r="B75" s="167" t="s">
        <v>194</v>
      </c>
      <c r="C75" s="378"/>
      <c r="D75" s="183"/>
      <c r="E75" s="177">
        <f>E76</f>
        <v>10</v>
      </c>
    </row>
    <row r="76" spans="1:5" s="143" customFormat="1" ht="30.75" customHeight="1">
      <c r="A76" s="127" t="str">
        <f>расходы2016!A151</f>
        <v>Содействие развитию малого бизнеса на территории муниципального образования </v>
      </c>
      <c r="B76" s="129" t="s">
        <v>81</v>
      </c>
      <c r="C76" s="129" t="str">
        <f>расходы2016!D151</f>
        <v>3450000100</v>
      </c>
      <c r="D76" s="144"/>
      <c r="E76" s="145">
        <f>E77</f>
        <v>10</v>
      </c>
    </row>
    <row r="77" spans="1:5" ht="28.5" customHeight="1">
      <c r="A77" s="147" t="s">
        <v>146</v>
      </c>
      <c r="B77" s="148" t="s">
        <v>81</v>
      </c>
      <c r="C77" s="148" t="str">
        <f>C76</f>
        <v>3450000100</v>
      </c>
      <c r="D77" s="148" t="s">
        <v>115</v>
      </c>
      <c r="E77" s="150">
        <f>E78</f>
        <v>10</v>
      </c>
    </row>
    <row r="78" spans="1:5" ht="39.75" customHeight="1">
      <c r="A78" s="147" t="s">
        <v>153</v>
      </c>
      <c r="B78" s="148" t="s">
        <v>81</v>
      </c>
      <c r="C78" s="148" t="str">
        <f>C77</f>
        <v>3450000100</v>
      </c>
      <c r="D78" s="148" t="s">
        <v>136</v>
      </c>
      <c r="E78" s="150">
        <f>расходы2016!G153</f>
        <v>10</v>
      </c>
    </row>
    <row r="79" spans="1:5" s="172" customFormat="1" ht="27" customHeight="1">
      <c r="A79" s="135" t="s">
        <v>82</v>
      </c>
      <c r="B79" s="176" t="s">
        <v>195</v>
      </c>
      <c r="C79" s="378"/>
      <c r="D79" s="171"/>
      <c r="E79" s="177">
        <f>E80</f>
        <v>8735.2</v>
      </c>
    </row>
    <row r="80" spans="1:5" ht="17.25" customHeight="1">
      <c r="A80" s="135" t="s">
        <v>84</v>
      </c>
      <c r="B80" s="167" t="s">
        <v>185</v>
      </c>
      <c r="C80" s="378"/>
      <c r="D80" s="183"/>
      <c r="E80" s="177">
        <f>E81+E94+E101+E108+E118</f>
        <v>8735.2</v>
      </c>
    </row>
    <row r="81" spans="1:5" s="154" customFormat="1" ht="30" customHeight="1">
      <c r="A81" s="127" t="str">
        <f>расходы2016!A158</f>
        <v>Благоустройство придомовых территорий и дворовых территорий </v>
      </c>
      <c r="B81" s="129" t="s">
        <v>85</v>
      </c>
      <c r="C81" s="129" t="str">
        <f>расходы2016!D158</f>
        <v>6000000100</v>
      </c>
      <c r="D81" s="144"/>
      <c r="E81" s="145">
        <f>E82+E85+E88+E91</f>
        <v>285.6</v>
      </c>
    </row>
    <row r="82" spans="1:5" s="154" customFormat="1" ht="44.25" customHeight="1">
      <c r="A82" s="385" t="str">
        <f>расходы2016!A159</f>
        <v>Текущий ремонт придомовых территорий и дворовых территорий, включая проезды и въезды, пешеходные дорожки</v>
      </c>
      <c r="B82" s="23" t="s">
        <v>85</v>
      </c>
      <c r="C82" s="23" t="str">
        <f>расходы2016!D159</f>
        <v>6000000101</v>
      </c>
      <c r="D82" s="27"/>
      <c r="E82" s="145">
        <f>E83</f>
        <v>100</v>
      </c>
    </row>
    <row r="83" spans="1:5" s="154" customFormat="1" ht="28.5" customHeight="1">
      <c r="A83" s="36" t="s">
        <v>361</v>
      </c>
      <c r="B83" s="34" t="s">
        <v>85</v>
      </c>
      <c r="C83" s="34" t="str">
        <f>C82</f>
        <v>6000000101</v>
      </c>
      <c r="D83" s="34" t="s">
        <v>115</v>
      </c>
      <c r="E83" s="145">
        <f>E84</f>
        <v>100</v>
      </c>
    </row>
    <row r="84" spans="1:5" s="154" customFormat="1" ht="30" customHeight="1">
      <c r="A84" s="36" t="s">
        <v>153</v>
      </c>
      <c r="B84" s="34" t="s">
        <v>85</v>
      </c>
      <c r="C84" s="34" t="str">
        <f>C83</f>
        <v>6000000101</v>
      </c>
      <c r="D84" s="34" t="s">
        <v>136</v>
      </c>
      <c r="E84" s="145">
        <f>расходы2016!G161</f>
        <v>100</v>
      </c>
    </row>
    <row r="85" spans="1:5" ht="27" customHeight="1">
      <c r="A85" s="127" t="s">
        <v>16</v>
      </c>
      <c r="B85" s="129" t="s">
        <v>85</v>
      </c>
      <c r="C85" s="129" t="str">
        <f>расходы2016!D164</f>
        <v>6000000103</v>
      </c>
      <c r="D85" s="144"/>
      <c r="E85" s="145">
        <f>E86</f>
        <v>98.6</v>
      </c>
    </row>
    <row r="86" spans="1:5" ht="26.25" customHeight="1">
      <c r="A86" s="147" t="s">
        <v>146</v>
      </c>
      <c r="B86" s="148" t="s">
        <v>85</v>
      </c>
      <c r="C86" s="148" t="str">
        <f>C85</f>
        <v>6000000103</v>
      </c>
      <c r="D86" s="118" t="s">
        <v>115</v>
      </c>
      <c r="E86" s="157">
        <f>E87</f>
        <v>98.6</v>
      </c>
    </row>
    <row r="87" spans="1:5" ht="37.5" customHeight="1">
      <c r="A87" s="147" t="s">
        <v>158</v>
      </c>
      <c r="B87" s="148" t="s">
        <v>85</v>
      </c>
      <c r="C87" s="148" t="str">
        <f>C86</f>
        <v>6000000103</v>
      </c>
      <c r="D87" s="118" t="s">
        <v>136</v>
      </c>
      <c r="E87" s="157">
        <f>расходы2016!G166</f>
        <v>98.6</v>
      </c>
    </row>
    <row r="88" spans="1:8" ht="73.5" customHeight="1">
      <c r="A88" s="127" t="str">
        <f>расходы2016!A170</f>
        <v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v>
      </c>
      <c r="B88" s="129" t="s">
        <v>85</v>
      </c>
      <c r="C88" s="129" t="str">
        <f>расходы2016!D170</f>
        <v>6000000104</v>
      </c>
      <c r="D88" s="144"/>
      <c r="E88" s="145">
        <f>E89</f>
        <v>42</v>
      </c>
      <c r="F88" s="187"/>
      <c r="G88" s="187"/>
      <c r="H88" s="187"/>
    </row>
    <row r="89" spans="1:8" ht="30.75" customHeight="1">
      <c r="A89" s="147" t="s">
        <v>146</v>
      </c>
      <c r="B89" s="148" t="s">
        <v>85</v>
      </c>
      <c r="C89" s="148" t="str">
        <f>C88</f>
        <v>6000000104</v>
      </c>
      <c r="D89" s="148" t="s">
        <v>115</v>
      </c>
      <c r="E89" s="150">
        <f>E90</f>
        <v>42</v>
      </c>
      <c r="F89" s="187"/>
      <c r="G89" s="187"/>
      <c r="H89" s="187"/>
    </row>
    <row r="90" spans="1:8" ht="39" customHeight="1">
      <c r="A90" s="147" t="s">
        <v>153</v>
      </c>
      <c r="B90" s="148" t="s">
        <v>85</v>
      </c>
      <c r="C90" s="148" t="str">
        <f>C89</f>
        <v>6000000104</v>
      </c>
      <c r="D90" s="148" t="s">
        <v>136</v>
      </c>
      <c r="E90" s="150">
        <f>расходы2016!G172</f>
        <v>42</v>
      </c>
      <c r="F90" s="187"/>
      <c r="G90" s="187"/>
      <c r="H90" s="187"/>
    </row>
    <row r="91" spans="1:8" ht="45" customHeight="1">
      <c r="A91" s="25" t="s">
        <v>385</v>
      </c>
      <c r="B91" s="129" t="s">
        <v>85</v>
      </c>
      <c r="C91" s="129" t="str">
        <f>расходы2016!D177</f>
        <v>6000000105</v>
      </c>
      <c r="D91" s="144"/>
      <c r="E91" s="145">
        <f>E92</f>
        <v>45</v>
      </c>
      <c r="F91" s="187"/>
      <c r="G91" s="187"/>
      <c r="H91" s="187"/>
    </row>
    <row r="92" spans="1:8" ht="39" customHeight="1">
      <c r="A92" s="147" t="s">
        <v>146</v>
      </c>
      <c r="B92" s="148" t="s">
        <v>85</v>
      </c>
      <c r="C92" s="148" t="str">
        <f>C91</f>
        <v>6000000105</v>
      </c>
      <c r="D92" s="148" t="s">
        <v>115</v>
      </c>
      <c r="E92" s="150">
        <f>E93</f>
        <v>45</v>
      </c>
      <c r="F92" s="187"/>
      <c r="G92" s="187"/>
      <c r="H92" s="187"/>
    </row>
    <row r="93" spans="1:8" ht="39" customHeight="1">
      <c r="A93" s="147" t="s">
        <v>153</v>
      </c>
      <c r="B93" s="148" t="s">
        <v>85</v>
      </c>
      <c r="C93" s="148" t="str">
        <f>C92</f>
        <v>6000000105</v>
      </c>
      <c r="D93" s="148" t="s">
        <v>136</v>
      </c>
      <c r="E93" s="150">
        <f>расходы2016!G179</f>
        <v>45</v>
      </c>
      <c r="F93" s="187"/>
      <c r="G93" s="187"/>
      <c r="H93" s="187"/>
    </row>
    <row r="94" spans="1:5" s="169" customFormat="1" ht="57.75" customHeight="1">
      <c r="A94" s="127" t="str">
        <f>расходы2016!A182</f>
        <v>Благоустройство территории муниципального образования, связанное с обеспечением санитарного благополучия населения</v>
      </c>
      <c r="B94" s="129" t="s">
        <v>85</v>
      </c>
      <c r="C94" s="129" t="str">
        <f>расходы2016!D182</f>
        <v>6000000200</v>
      </c>
      <c r="D94" s="144"/>
      <c r="E94" s="145">
        <f>E95+E98</f>
        <v>1305.6</v>
      </c>
    </row>
    <row r="95" spans="1:5" s="143" customFormat="1" ht="28.5" customHeight="1">
      <c r="A95" s="127" t="s">
        <v>86</v>
      </c>
      <c r="B95" s="129" t="s">
        <v>85</v>
      </c>
      <c r="C95" s="129" t="str">
        <f>расходы2016!D183</f>
        <v>6000000203</v>
      </c>
      <c r="D95" s="144"/>
      <c r="E95" s="145">
        <f>E96</f>
        <v>402</v>
      </c>
    </row>
    <row r="96" spans="1:5" ht="29.25" customHeight="1">
      <c r="A96" s="147" t="s">
        <v>146</v>
      </c>
      <c r="B96" s="148" t="s">
        <v>85</v>
      </c>
      <c r="C96" s="148" t="str">
        <f>C95</f>
        <v>6000000203</v>
      </c>
      <c r="D96" s="148" t="s">
        <v>115</v>
      </c>
      <c r="E96" s="150">
        <f>E97</f>
        <v>402</v>
      </c>
    </row>
    <row r="97" spans="1:5" ht="39.75" customHeight="1">
      <c r="A97" s="147" t="s">
        <v>153</v>
      </c>
      <c r="B97" s="148" t="s">
        <v>85</v>
      </c>
      <c r="C97" s="148" t="str">
        <f>C96</f>
        <v>6000000203</v>
      </c>
      <c r="D97" s="148" t="s">
        <v>136</v>
      </c>
      <c r="E97" s="150">
        <f>расходы2016!G185</f>
        <v>402</v>
      </c>
    </row>
    <row r="98" spans="1:5" s="180" customFormat="1" ht="87.75" customHeight="1">
      <c r="A98" s="127" t="str">
        <f>расходы2016!A188</f>
        <v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v>
      </c>
      <c r="B98" s="129" t="s">
        <v>85</v>
      </c>
      <c r="C98" s="129" t="str">
        <f>расходы2016!D188</f>
        <v>6000000204</v>
      </c>
      <c r="D98" s="129"/>
      <c r="E98" s="145">
        <f>E99</f>
        <v>903.6</v>
      </c>
    </row>
    <row r="99" spans="1:5" s="154" customFormat="1" ht="27.75" customHeight="1">
      <c r="A99" s="147" t="s">
        <v>146</v>
      </c>
      <c r="B99" s="148" t="s">
        <v>85</v>
      </c>
      <c r="C99" s="148" t="str">
        <f>C98</f>
        <v>6000000204</v>
      </c>
      <c r="D99" s="148" t="s">
        <v>115</v>
      </c>
      <c r="E99" s="150">
        <f>E100</f>
        <v>903.6</v>
      </c>
    </row>
    <row r="100" spans="1:5" s="154" customFormat="1" ht="38.25" customHeight="1">
      <c r="A100" s="147" t="s">
        <v>153</v>
      </c>
      <c r="B100" s="148" t="s">
        <v>85</v>
      </c>
      <c r="C100" s="148" t="str">
        <f>C99</f>
        <v>6000000204</v>
      </c>
      <c r="D100" s="148" t="s">
        <v>136</v>
      </c>
      <c r="E100" s="150">
        <f>расходы2016!G190</f>
        <v>903.6</v>
      </c>
    </row>
    <row r="101" spans="1:5" s="143" customFormat="1" ht="28.5" customHeight="1">
      <c r="A101" s="127" t="str">
        <f>расходы2016!A194</f>
        <v>Озеленение территории  муниципального образования </v>
      </c>
      <c r="B101" s="129" t="s">
        <v>85</v>
      </c>
      <c r="C101" s="129" t="str">
        <f>расходы2016!D194</f>
        <v>6000000300</v>
      </c>
      <c r="D101" s="144"/>
      <c r="E101" s="145">
        <f>E102+E105</f>
        <v>1276.6</v>
      </c>
    </row>
    <row r="102" spans="1:5" s="193" customFormat="1" ht="79.5" customHeight="1">
      <c r="A102" s="191" t="str">
        <f>расходы2016!A195</f>
        <v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v>
      </c>
      <c r="B102" s="188" t="s">
        <v>85</v>
      </c>
      <c r="C102" s="188" t="str">
        <f>расходы2016!D195</f>
        <v>6000000302</v>
      </c>
      <c r="D102" s="192"/>
      <c r="E102" s="190">
        <f>E103</f>
        <v>1169.1</v>
      </c>
    </row>
    <row r="103" spans="1:5" ht="27.75" customHeight="1">
      <c r="A103" s="147" t="s">
        <v>146</v>
      </c>
      <c r="B103" s="194" t="s">
        <v>85</v>
      </c>
      <c r="C103" s="194" t="str">
        <f>C102</f>
        <v>6000000302</v>
      </c>
      <c r="D103" s="148" t="s">
        <v>115</v>
      </c>
      <c r="E103" s="181">
        <f>E104</f>
        <v>1169.1</v>
      </c>
    </row>
    <row r="104" spans="1:5" ht="33" customHeight="1">
      <c r="A104" s="147" t="s">
        <v>153</v>
      </c>
      <c r="B104" s="194" t="s">
        <v>85</v>
      </c>
      <c r="C104" s="194" t="str">
        <f>C103</f>
        <v>6000000302</v>
      </c>
      <c r="D104" s="148" t="s">
        <v>136</v>
      </c>
      <c r="E104" s="181">
        <f>расходы2016!G197</f>
        <v>1169.1</v>
      </c>
    </row>
    <row r="105" spans="1:5" ht="42.75" customHeight="1">
      <c r="A105" s="25" t="s">
        <v>386</v>
      </c>
      <c r="B105" s="188" t="s">
        <v>85</v>
      </c>
      <c r="C105" s="188" t="str">
        <f>расходы2016!D201</f>
        <v>6000000303</v>
      </c>
      <c r="D105" s="192"/>
      <c r="E105" s="190">
        <f>E106</f>
        <v>107.5</v>
      </c>
    </row>
    <row r="106" spans="1:5" ht="33" customHeight="1">
      <c r="A106" s="147" t="s">
        <v>146</v>
      </c>
      <c r="B106" s="194" t="s">
        <v>85</v>
      </c>
      <c r="C106" s="194" t="str">
        <f>C105</f>
        <v>6000000303</v>
      </c>
      <c r="D106" s="148" t="s">
        <v>115</v>
      </c>
      <c r="E106" s="181">
        <f>E107</f>
        <v>107.5</v>
      </c>
    </row>
    <row r="107" spans="1:5" ht="33" customHeight="1">
      <c r="A107" s="147" t="s">
        <v>153</v>
      </c>
      <c r="B107" s="194" t="s">
        <v>85</v>
      </c>
      <c r="C107" s="194" t="str">
        <f>C106</f>
        <v>6000000303</v>
      </c>
      <c r="D107" s="148" t="s">
        <v>136</v>
      </c>
      <c r="E107" s="181">
        <f>расходы2016!G203</f>
        <v>107.5</v>
      </c>
    </row>
    <row r="108" spans="1:5" s="154" customFormat="1" ht="44.25" customHeight="1">
      <c r="A108" s="191" t="str">
        <f>расходы2016!A206</f>
        <v>Прочие мероприятия в области благоустройства территории муниципального образования</v>
      </c>
      <c r="B108" s="188" t="s">
        <v>85</v>
      </c>
      <c r="C108" s="188" t="str">
        <f>расходы2016!D206</f>
        <v>6000000400</v>
      </c>
      <c r="D108" s="192"/>
      <c r="E108" s="190">
        <f>E109+E112+E115</f>
        <v>2239.2</v>
      </c>
    </row>
    <row r="109" spans="1:5" s="143" customFormat="1" ht="45" customHeight="1">
      <c r="A109" s="191" t="str">
        <f>расходы2016!A207</f>
        <v>Создание зон отдыха, в том числе обустройство и содержание детских площадок</v>
      </c>
      <c r="B109" s="188" t="s">
        <v>85</v>
      </c>
      <c r="C109" s="188" t="str">
        <f>расходы2016!D207</f>
        <v>6000000401</v>
      </c>
      <c r="D109" s="192"/>
      <c r="E109" s="190">
        <f>E110</f>
        <v>697.1</v>
      </c>
    </row>
    <row r="110" spans="1:5" s="154" customFormat="1" ht="29.25" customHeight="1">
      <c r="A110" s="147" t="s">
        <v>146</v>
      </c>
      <c r="B110" s="194" t="s">
        <v>85</v>
      </c>
      <c r="C110" s="194" t="str">
        <f>C109</f>
        <v>6000000401</v>
      </c>
      <c r="D110" s="148" t="s">
        <v>115</v>
      </c>
      <c r="E110" s="195">
        <f>E111</f>
        <v>697.1</v>
      </c>
    </row>
    <row r="111" spans="1:5" s="154" customFormat="1" ht="33.75" customHeight="1">
      <c r="A111" s="147" t="s">
        <v>153</v>
      </c>
      <c r="B111" s="194" t="s">
        <v>85</v>
      </c>
      <c r="C111" s="194" t="str">
        <f>C110</f>
        <v>6000000401</v>
      </c>
      <c r="D111" s="149" t="s">
        <v>136</v>
      </c>
      <c r="E111" s="195">
        <f>расходы2016!G209</f>
        <v>697.1</v>
      </c>
    </row>
    <row r="112" spans="1:5" s="180" customFormat="1" ht="28.5" customHeight="1">
      <c r="A112" s="127" t="s">
        <v>87</v>
      </c>
      <c r="B112" s="129" t="s">
        <v>85</v>
      </c>
      <c r="C112" s="129" t="str">
        <f>расходы2016!D214</f>
        <v>6000000402</v>
      </c>
      <c r="D112" s="129"/>
      <c r="E112" s="145">
        <f>E113</f>
        <v>1372.1</v>
      </c>
    </row>
    <row r="113" spans="1:5" ht="30.75" customHeight="1">
      <c r="A113" s="147" t="s">
        <v>146</v>
      </c>
      <c r="B113" s="148" t="s">
        <v>85</v>
      </c>
      <c r="C113" s="148" t="str">
        <f>C112</f>
        <v>6000000402</v>
      </c>
      <c r="D113" s="148" t="s">
        <v>115</v>
      </c>
      <c r="E113" s="150">
        <f>E114</f>
        <v>1372.1</v>
      </c>
    </row>
    <row r="114" spans="1:5" ht="38.25" customHeight="1">
      <c r="A114" s="147" t="s">
        <v>153</v>
      </c>
      <c r="B114" s="148" t="s">
        <v>85</v>
      </c>
      <c r="C114" s="148" t="str">
        <f>C113</f>
        <v>6000000402</v>
      </c>
      <c r="D114" s="148" t="s">
        <v>136</v>
      </c>
      <c r="E114" s="150">
        <f>расходы2016!G216</f>
        <v>1372.1</v>
      </c>
    </row>
    <row r="115" spans="1:5" s="143" customFormat="1" ht="45" customHeight="1">
      <c r="A115" s="127" t="str">
        <f>расходы2016!A221</f>
        <v>Выполнение оформления к праздничным мероприятиям на территории муниципального образования </v>
      </c>
      <c r="B115" s="188" t="s">
        <v>85</v>
      </c>
      <c r="C115" s="188" t="str">
        <f>расходы2016!D221</f>
        <v>6000000403</v>
      </c>
      <c r="D115" s="192"/>
      <c r="E115" s="190">
        <f>E116</f>
        <v>170</v>
      </c>
    </row>
    <row r="116" spans="1:5" s="154" customFormat="1" ht="27" customHeight="1">
      <c r="A116" s="147" t="s">
        <v>146</v>
      </c>
      <c r="B116" s="194" t="s">
        <v>85</v>
      </c>
      <c r="C116" s="194" t="str">
        <f>C115</f>
        <v>6000000403</v>
      </c>
      <c r="D116" s="149" t="s">
        <v>115</v>
      </c>
      <c r="E116" s="181">
        <f>E117</f>
        <v>170</v>
      </c>
    </row>
    <row r="117" spans="1:5" s="154" customFormat="1" ht="38.25" customHeight="1">
      <c r="A117" s="147" t="s">
        <v>153</v>
      </c>
      <c r="B117" s="194" t="s">
        <v>85</v>
      </c>
      <c r="C117" s="194" t="str">
        <f>C116</f>
        <v>6000000403</v>
      </c>
      <c r="D117" s="149" t="s">
        <v>136</v>
      </c>
      <c r="E117" s="181">
        <f>расходы2016!G223</f>
        <v>170</v>
      </c>
    </row>
    <row r="118" spans="1:5" ht="67.5" customHeight="1">
      <c r="A118" s="261" t="s">
        <v>408</v>
      </c>
      <c r="B118" s="188" t="s">
        <v>85</v>
      </c>
      <c r="C118" s="379" t="str">
        <f>расходы2016!D226</f>
        <v>60000G8316</v>
      </c>
      <c r="D118" s="189"/>
      <c r="E118" s="190">
        <f>E119</f>
        <v>3628.2</v>
      </c>
    </row>
    <row r="119" spans="1:5" ht="29.25" customHeight="1">
      <c r="A119" s="147" t="s">
        <v>146</v>
      </c>
      <c r="B119" s="148" t="s">
        <v>85</v>
      </c>
      <c r="C119" s="371" t="str">
        <f>C118</f>
        <v>60000G8316</v>
      </c>
      <c r="D119" s="148" t="s">
        <v>115</v>
      </c>
      <c r="E119" s="181">
        <f>E120</f>
        <v>3628.2</v>
      </c>
    </row>
    <row r="120" spans="1:5" ht="25.5" customHeight="1">
      <c r="A120" s="147" t="s">
        <v>153</v>
      </c>
      <c r="B120" s="148" t="s">
        <v>85</v>
      </c>
      <c r="C120" s="371" t="str">
        <f>C119</f>
        <v>60000G8316</v>
      </c>
      <c r="D120" s="148" t="s">
        <v>136</v>
      </c>
      <c r="E120" s="150">
        <f>расходы2016!G228</f>
        <v>3628.2</v>
      </c>
    </row>
    <row r="121" spans="1:5" s="201" customFormat="1" ht="15" customHeight="1">
      <c r="A121" s="196" t="s">
        <v>88</v>
      </c>
      <c r="B121" s="197" t="s">
        <v>196</v>
      </c>
      <c r="C121" s="380"/>
      <c r="D121" s="199"/>
      <c r="E121" s="200">
        <f>E122</f>
        <v>3.5</v>
      </c>
    </row>
    <row r="122" spans="1:5" s="140" customFormat="1" ht="32.25" customHeight="1">
      <c r="A122" s="202" t="s">
        <v>90</v>
      </c>
      <c r="B122" s="203" t="s">
        <v>195</v>
      </c>
      <c r="C122" s="381"/>
      <c r="D122" s="204"/>
      <c r="E122" s="179">
        <f>E123</f>
        <v>3.5</v>
      </c>
    </row>
    <row r="123" spans="1:5" s="143" customFormat="1" ht="45.75" customHeight="1">
      <c r="A123" s="205" t="str">
        <f>расходы2016!A233</f>
        <v>Участие в мероприятиях по охране окружающей среды в границах муниципального образования</v>
      </c>
      <c r="B123" s="188" t="s">
        <v>91</v>
      </c>
      <c r="C123" s="188" t="str">
        <f>расходы2016!D233</f>
        <v>4100000100</v>
      </c>
      <c r="D123" s="206"/>
      <c r="E123" s="190">
        <f>E124</f>
        <v>3.5</v>
      </c>
    </row>
    <row r="124" spans="1:5" ht="26.25" customHeight="1">
      <c r="A124" s="147" t="s">
        <v>146</v>
      </c>
      <c r="B124" s="194" t="s">
        <v>91</v>
      </c>
      <c r="C124" s="194" t="str">
        <f>C123</f>
        <v>4100000100</v>
      </c>
      <c r="D124" s="148" t="s">
        <v>115</v>
      </c>
      <c r="E124" s="181">
        <f>E125</f>
        <v>3.5</v>
      </c>
    </row>
    <row r="125" spans="1:5" ht="41.25" customHeight="1">
      <c r="A125" s="147" t="s">
        <v>153</v>
      </c>
      <c r="B125" s="194" t="s">
        <v>91</v>
      </c>
      <c r="C125" s="194" t="str">
        <f>C124</f>
        <v>4100000100</v>
      </c>
      <c r="D125" s="148" t="s">
        <v>136</v>
      </c>
      <c r="E125" s="181">
        <f>расходы2016!G235</f>
        <v>3.5</v>
      </c>
    </row>
    <row r="126" spans="1:5" s="172" customFormat="1" ht="19.5" customHeight="1">
      <c r="A126" s="207" t="s">
        <v>92</v>
      </c>
      <c r="B126" s="197" t="s">
        <v>197</v>
      </c>
      <c r="C126" s="380"/>
      <c r="D126" s="198"/>
      <c r="E126" s="208">
        <f>E127+E131</f>
        <v>2072.6</v>
      </c>
    </row>
    <row r="127" spans="1:5" s="172" customFormat="1" ht="42.75" customHeight="1">
      <c r="A127" s="135" t="s">
        <v>161</v>
      </c>
      <c r="B127" s="203" t="s">
        <v>195</v>
      </c>
      <c r="C127" s="381"/>
      <c r="D127" s="209"/>
      <c r="E127" s="177">
        <f>E128</f>
        <v>108.6</v>
      </c>
    </row>
    <row r="128" spans="1:5" s="172" customFormat="1" ht="84" customHeight="1">
      <c r="A128" s="127" t="str">
        <f>расходы2016!A240</f>
        <v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v>
      </c>
      <c r="B128" s="210" t="s">
        <v>94</v>
      </c>
      <c r="C128" s="210" t="str">
        <f>расходы2016!D240</f>
        <v>4280000100</v>
      </c>
      <c r="D128" s="211"/>
      <c r="E128" s="145">
        <f>E129</f>
        <v>108.6</v>
      </c>
    </row>
    <row r="129" spans="1:5" s="172" customFormat="1" ht="26.25" customHeight="1">
      <c r="A129" s="147" t="s">
        <v>146</v>
      </c>
      <c r="B129" s="212" t="s">
        <v>94</v>
      </c>
      <c r="C129" s="212" t="str">
        <f>C128</f>
        <v>4280000100</v>
      </c>
      <c r="D129" s="213" t="s">
        <v>115</v>
      </c>
      <c r="E129" s="157">
        <f>E130</f>
        <v>108.6</v>
      </c>
    </row>
    <row r="130" spans="1:5" s="172" customFormat="1" ht="40.5" customHeight="1">
      <c r="A130" s="147" t="s">
        <v>153</v>
      </c>
      <c r="B130" s="212" t="s">
        <v>94</v>
      </c>
      <c r="C130" s="212" t="str">
        <f>C129</f>
        <v>4280000100</v>
      </c>
      <c r="D130" s="213" t="s">
        <v>136</v>
      </c>
      <c r="E130" s="157">
        <f>расходы2016!G242</f>
        <v>108.6</v>
      </c>
    </row>
    <row r="131" spans="1:5" ht="30" customHeight="1">
      <c r="A131" s="207" t="s">
        <v>95</v>
      </c>
      <c r="B131" s="214" t="s">
        <v>197</v>
      </c>
      <c r="C131" s="380"/>
      <c r="D131" s="215"/>
      <c r="E131" s="208">
        <f>E132+E135+E138+E141+E144+E147+E150</f>
        <v>1963.9999999999998</v>
      </c>
    </row>
    <row r="132" spans="1:5" ht="33.75" customHeight="1">
      <c r="A132" s="127" t="str">
        <f>расходы2016!A246</f>
        <v>Проведение работ по военно-патриотическому воспитанию граждан</v>
      </c>
      <c r="B132" s="210" t="s">
        <v>96</v>
      </c>
      <c r="C132" s="210" t="str">
        <f>расходы2016!D246</f>
        <v>4310000100</v>
      </c>
      <c r="D132" s="211"/>
      <c r="E132" s="145">
        <f>E133</f>
        <v>36</v>
      </c>
    </row>
    <row r="133" spans="1:5" ht="25.5" customHeight="1">
      <c r="A133" s="147" t="s">
        <v>146</v>
      </c>
      <c r="B133" s="212" t="s">
        <v>96</v>
      </c>
      <c r="C133" s="212" t="str">
        <f>C132</f>
        <v>4310000100</v>
      </c>
      <c r="D133" s="213" t="s">
        <v>115</v>
      </c>
      <c r="E133" s="150">
        <f>E134</f>
        <v>36</v>
      </c>
    </row>
    <row r="134" spans="1:5" ht="39" customHeight="1">
      <c r="A134" s="147" t="s">
        <v>153</v>
      </c>
      <c r="B134" s="212" t="s">
        <v>96</v>
      </c>
      <c r="C134" s="212" t="str">
        <f>C133</f>
        <v>4310000100</v>
      </c>
      <c r="D134" s="213" t="s">
        <v>136</v>
      </c>
      <c r="E134" s="150">
        <f>расходы2016!G248</f>
        <v>36</v>
      </c>
    </row>
    <row r="135" spans="1:5" ht="39.75" customHeight="1">
      <c r="A135" s="127" t="str">
        <f>расходы2016!A253</f>
        <v>Организация и проведение досуговых мероприятий для жителей   муниципального образования</v>
      </c>
      <c r="B135" s="210" t="s">
        <v>96</v>
      </c>
      <c r="C135" s="210" t="str">
        <f>расходы2016!D253</f>
        <v>4310000200</v>
      </c>
      <c r="D135" s="213"/>
      <c r="E135" s="145">
        <f>E136</f>
        <v>1892.9999999999998</v>
      </c>
    </row>
    <row r="136" spans="1:5" ht="27.75" customHeight="1">
      <c r="A136" s="147" t="s">
        <v>146</v>
      </c>
      <c r="B136" s="212" t="s">
        <v>96</v>
      </c>
      <c r="C136" s="212" t="str">
        <f>C135</f>
        <v>4310000200</v>
      </c>
      <c r="D136" s="213" t="s">
        <v>115</v>
      </c>
      <c r="E136" s="157">
        <f>E137</f>
        <v>1892.9999999999998</v>
      </c>
    </row>
    <row r="137" spans="1:5" ht="33.75" customHeight="1">
      <c r="A137" s="147" t="s">
        <v>153</v>
      </c>
      <c r="B137" s="212" t="s">
        <v>96</v>
      </c>
      <c r="C137" s="212" t="str">
        <f>C136</f>
        <v>4310000200</v>
      </c>
      <c r="D137" s="213" t="s">
        <v>136</v>
      </c>
      <c r="E137" s="157">
        <f>расходы2016!G255</f>
        <v>1892.9999999999998</v>
      </c>
    </row>
    <row r="138" spans="1:5" s="175" customFormat="1" ht="85.5" customHeight="1">
      <c r="A138" s="127" t="str">
        <f>расходы2016!A264</f>
        <v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v>
      </c>
      <c r="B138" s="128" t="s">
        <v>96</v>
      </c>
      <c r="C138" s="129" t="str">
        <f>расходы2016!D264</f>
        <v>7950000400</v>
      </c>
      <c r="D138" s="129"/>
      <c r="E138" s="163">
        <f>E139</f>
        <v>7</v>
      </c>
    </row>
    <row r="139" spans="1:5" ht="26.25" customHeight="1">
      <c r="A139" s="147" t="s">
        <v>146</v>
      </c>
      <c r="B139" s="158" t="s">
        <v>96</v>
      </c>
      <c r="C139" s="148" t="str">
        <f>C138</f>
        <v>7950000400</v>
      </c>
      <c r="D139" s="118" t="s">
        <v>115</v>
      </c>
      <c r="E139" s="160">
        <f>E140</f>
        <v>7</v>
      </c>
    </row>
    <row r="140" spans="1:5" ht="37.5" customHeight="1">
      <c r="A140" s="147" t="s">
        <v>153</v>
      </c>
      <c r="B140" s="158" t="s">
        <v>96</v>
      </c>
      <c r="C140" s="148" t="str">
        <f>C139</f>
        <v>7950000400</v>
      </c>
      <c r="D140" s="118" t="s">
        <v>136</v>
      </c>
      <c r="E140" s="160">
        <f>расходы2016!G266</f>
        <v>7</v>
      </c>
    </row>
    <row r="141" spans="1:5" s="193" customFormat="1" ht="68.25" customHeight="1">
      <c r="A141" s="127" t="str">
        <f>расходы2016!A269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B141" s="128" t="s">
        <v>96</v>
      </c>
      <c r="C141" s="129" t="str">
        <f>расходы2016!D269</f>
        <v>7950000500</v>
      </c>
      <c r="D141" s="129"/>
      <c r="E141" s="163">
        <f>E142</f>
        <v>7</v>
      </c>
    </row>
    <row r="142" spans="1:5" ht="24.75" customHeight="1">
      <c r="A142" s="147" t="s">
        <v>146</v>
      </c>
      <c r="B142" s="148" t="s">
        <v>96</v>
      </c>
      <c r="C142" s="148" t="str">
        <f>C141</f>
        <v>7950000500</v>
      </c>
      <c r="D142" s="118" t="s">
        <v>115</v>
      </c>
      <c r="E142" s="160">
        <f>E143</f>
        <v>7</v>
      </c>
    </row>
    <row r="143" spans="1:5" ht="37.5" customHeight="1">
      <c r="A143" s="147" t="s">
        <v>153</v>
      </c>
      <c r="B143" s="148" t="s">
        <v>96</v>
      </c>
      <c r="C143" s="148" t="str">
        <f>C142</f>
        <v>7950000500</v>
      </c>
      <c r="D143" s="118" t="s">
        <v>136</v>
      </c>
      <c r="E143" s="150">
        <f>расходы2016!G271</f>
        <v>7</v>
      </c>
    </row>
    <row r="144" spans="1:5" s="143" customFormat="1" ht="72.75" customHeight="1">
      <c r="A144" s="127" t="str">
        <f>расходы2016!A274</f>
        <v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v>
      </c>
      <c r="B144" s="129" t="s">
        <v>96</v>
      </c>
      <c r="C144" s="129" t="str">
        <f>расходы2016!D274</f>
        <v>7950000600</v>
      </c>
      <c r="D144" s="144"/>
      <c r="E144" s="145">
        <f>E145</f>
        <v>7</v>
      </c>
    </row>
    <row r="145" spans="1:5" ht="26.25" customHeight="1">
      <c r="A145" s="147" t="s">
        <v>146</v>
      </c>
      <c r="B145" s="118" t="s">
        <v>96</v>
      </c>
      <c r="C145" s="118" t="str">
        <f>C144</f>
        <v>7950000600</v>
      </c>
      <c r="D145" s="118" t="s">
        <v>115</v>
      </c>
      <c r="E145" s="150">
        <f>E146</f>
        <v>7</v>
      </c>
    </row>
    <row r="146" spans="1:5" ht="38.25" customHeight="1">
      <c r="A146" s="147" t="s">
        <v>153</v>
      </c>
      <c r="B146" s="153" t="s">
        <v>96</v>
      </c>
      <c r="C146" s="118" t="str">
        <f>C145</f>
        <v>7950000600</v>
      </c>
      <c r="D146" s="118" t="s">
        <v>136</v>
      </c>
      <c r="E146" s="160">
        <f>расходы2016!G276</f>
        <v>7</v>
      </c>
    </row>
    <row r="147" spans="1:5" s="193" customFormat="1" ht="84" customHeight="1">
      <c r="A147" s="127" t="str">
        <f>расходы2016!A279</f>
        <v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v>
      </c>
      <c r="B147" s="128" t="s">
        <v>96</v>
      </c>
      <c r="C147" s="129" t="str">
        <f>расходы2016!D279</f>
        <v>7950000700</v>
      </c>
      <c r="D147" s="129"/>
      <c r="E147" s="163">
        <f>E148</f>
        <v>7</v>
      </c>
    </row>
    <row r="148" spans="1:5" ht="29.25" customHeight="1">
      <c r="A148" s="147" t="s">
        <v>146</v>
      </c>
      <c r="B148" s="158" t="s">
        <v>96</v>
      </c>
      <c r="C148" s="148" t="str">
        <f>C147</f>
        <v>7950000700</v>
      </c>
      <c r="D148" s="118" t="s">
        <v>115</v>
      </c>
      <c r="E148" s="160">
        <f>E149</f>
        <v>7</v>
      </c>
    </row>
    <row r="149" spans="1:5" ht="33" customHeight="1">
      <c r="A149" s="147" t="s">
        <v>153</v>
      </c>
      <c r="B149" s="158" t="s">
        <v>96</v>
      </c>
      <c r="C149" s="148" t="str">
        <f>C148</f>
        <v>7950000700</v>
      </c>
      <c r="D149" s="118" t="s">
        <v>136</v>
      </c>
      <c r="E149" s="160">
        <f>расходы2016!G281</f>
        <v>7</v>
      </c>
    </row>
    <row r="150" spans="1:5" s="143" customFormat="1" ht="105.75" customHeight="1">
      <c r="A150" s="127" t="str">
        <f>расходы2016!A284</f>
        <v>Ведомственная целевая программа по участию в реализации мероприятий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v>
      </c>
      <c r="B150" s="128" t="s">
        <v>96</v>
      </c>
      <c r="C150" s="129" t="str">
        <f>расходы2016!D284</f>
        <v>7950000800</v>
      </c>
      <c r="D150" s="129"/>
      <c r="E150" s="163">
        <f>E151</f>
        <v>7</v>
      </c>
    </row>
    <row r="151" spans="1:5" ht="24" customHeight="1">
      <c r="A151" s="147" t="s">
        <v>146</v>
      </c>
      <c r="B151" s="158" t="s">
        <v>96</v>
      </c>
      <c r="C151" s="148" t="str">
        <f>C150</f>
        <v>7950000800</v>
      </c>
      <c r="D151" s="118" t="s">
        <v>115</v>
      </c>
      <c r="E151" s="160">
        <f>E152</f>
        <v>7</v>
      </c>
    </row>
    <row r="152" spans="1:5" ht="42" customHeight="1">
      <c r="A152" s="147" t="s">
        <v>153</v>
      </c>
      <c r="B152" s="158" t="s">
        <v>96</v>
      </c>
      <c r="C152" s="148" t="str">
        <f>C151</f>
        <v>7950000800</v>
      </c>
      <c r="D152" s="118" t="s">
        <v>136</v>
      </c>
      <c r="E152" s="160">
        <f>расходы2016!G286</f>
        <v>7</v>
      </c>
    </row>
    <row r="153" spans="1:5" ht="18.75" customHeight="1">
      <c r="A153" s="207" t="s">
        <v>97</v>
      </c>
      <c r="B153" s="216" t="s">
        <v>198</v>
      </c>
      <c r="C153" s="382"/>
      <c r="D153" s="217"/>
      <c r="E153" s="208">
        <f>E154</f>
        <v>1173.9</v>
      </c>
    </row>
    <row r="154" spans="1:5" ht="15.75" customHeight="1">
      <c r="A154" s="135" t="s">
        <v>99</v>
      </c>
      <c r="B154" s="218" t="s">
        <v>188</v>
      </c>
      <c r="C154" s="383"/>
      <c r="D154" s="220"/>
      <c r="E154" s="177">
        <f>E155+E158</f>
        <v>1173.9</v>
      </c>
    </row>
    <row r="155" spans="1:5" ht="54.75" customHeight="1">
      <c r="A155" s="221" t="s">
        <v>101</v>
      </c>
      <c r="B155" s="210" t="s">
        <v>100</v>
      </c>
      <c r="C155" s="210" t="str">
        <f>расходы2016!D291</f>
        <v>4400000100</v>
      </c>
      <c r="D155" s="211"/>
      <c r="E155" s="145">
        <f>E156</f>
        <v>1007.5</v>
      </c>
    </row>
    <row r="156" spans="1:5" ht="30" customHeight="1">
      <c r="A156" s="147" t="s">
        <v>146</v>
      </c>
      <c r="B156" s="212" t="s">
        <v>100</v>
      </c>
      <c r="C156" s="212" t="str">
        <f>C155</f>
        <v>4400000100</v>
      </c>
      <c r="D156" s="213" t="s">
        <v>115</v>
      </c>
      <c r="E156" s="157">
        <f>E157</f>
        <v>1007.5</v>
      </c>
    </row>
    <row r="157" spans="1:5" ht="35.25" customHeight="1">
      <c r="A157" s="147" t="s">
        <v>153</v>
      </c>
      <c r="B157" s="212" t="s">
        <v>100</v>
      </c>
      <c r="C157" s="212" t="str">
        <f>C156</f>
        <v>4400000100</v>
      </c>
      <c r="D157" s="213" t="s">
        <v>136</v>
      </c>
      <c r="E157" s="157">
        <f>расходы2016!G293</f>
        <v>1007.5</v>
      </c>
    </row>
    <row r="158" spans="1:5" s="193" customFormat="1" ht="54.75" customHeight="1">
      <c r="A158" s="127" t="str">
        <f>расходы2016!A297</f>
        <v>Ведомственная целевая программа по организации и проведению мероприятий по сохранению и развитию местных традиций и обрядов</v>
      </c>
      <c r="B158" s="210" t="s">
        <v>100</v>
      </c>
      <c r="C158" s="210" t="str">
        <f>расходы2016!D297</f>
        <v>7950000900</v>
      </c>
      <c r="D158" s="210"/>
      <c r="E158" s="145">
        <f>E159</f>
        <v>166.4</v>
      </c>
    </row>
    <row r="159" spans="1:5" ht="25.5" customHeight="1">
      <c r="A159" s="147" t="s">
        <v>146</v>
      </c>
      <c r="B159" s="212" t="s">
        <v>100</v>
      </c>
      <c r="C159" s="212" t="str">
        <f>C158</f>
        <v>7950000900</v>
      </c>
      <c r="D159" s="212" t="s">
        <v>115</v>
      </c>
      <c r="E159" s="157">
        <f>E160</f>
        <v>166.4</v>
      </c>
    </row>
    <row r="160" spans="1:5" ht="41.25" customHeight="1">
      <c r="A160" s="147" t="s">
        <v>153</v>
      </c>
      <c r="B160" s="212" t="s">
        <v>100</v>
      </c>
      <c r="C160" s="212" t="str">
        <f>C159</f>
        <v>7950000900</v>
      </c>
      <c r="D160" s="212" t="s">
        <v>136</v>
      </c>
      <c r="E160" s="157">
        <f>расходы2016!G299</f>
        <v>166.4</v>
      </c>
    </row>
    <row r="161" spans="1:5" s="201" customFormat="1" ht="24.75" customHeight="1">
      <c r="A161" s="207" t="s">
        <v>102</v>
      </c>
      <c r="B161" s="222" t="s">
        <v>199</v>
      </c>
      <c r="C161" s="382"/>
      <c r="D161" s="217"/>
      <c r="E161" s="208">
        <f>E162</f>
        <v>209.6</v>
      </c>
    </row>
    <row r="162" spans="1:5" s="140" customFormat="1" ht="18.75" customHeight="1">
      <c r="A162" s="223" t="s">
        <v>144</v>
      </c>
      <c r="B162" s="167" t="s">
        <v>185</v>
      </c>
      <c r="C162" s="383"/>
      <c r="D162" s="219"/>
      <c r="E162" s="177">
        <f>E163</f>
        <v>209.6</v>
      </c>
    </row>
    <row r="163" spans="1:5" s="175" customFormat="1" ht="187.5" customHeight="1">
      <c r="A163" s="362" t="str">
        <f>расходы2016!A306</f>
        <v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v>
      </c>
      <c r="B163" s="129" t="s">
        <v>142</v>
      </c>
      <c r="C163" s="210" t="str">
        <f>расходы2016!D306</f>
        <v>5050000100</v>
      </c>
      <c r="D163" s="210"/>
      <c r="E163" s="145">
        <f>E164</f>
        <v>209.6</v>
      </c>
    </row>
    <row r="164" spans="1:5" s="143" customFormat="1" ht="23.25" customHeight="1">
      <c r="A164" s="147" t="s">
        <v>167</v>
      </c>
      <c r="B164" s="148" t="s">
        <v>142</v>
      </c>
      <c r="C164" s="212" t="str">
        <f>C163</f>
        <v>5050000100</v>
      </c>
      <c r="D164" s="212" t="s">
        <v>133</v>
      </c>
      <c r="E164" s="150">
        <f>E165</f>
        <v>209.6</v>
      </c>
    </row>
    <row r="165" spans="1:5" s="143" customFormat="1" ht="25.5" customHeight="1">
      <c r="A165" s="147" t="s">
        <v>160</v>
      </c>
      <c r="B165" s="148" t="s">
        <v>142</v>
      </c>
      <c r="C165" s="212" t="str">
        <f>C164</f>
        <v>5050000100</v>
      </c>
      <c r="D165" s="212" t="s">
        <v>138</v>
      </c>
      <c r="E165" s="150">
        <f>расходы2016!G308</f>
        <v>209.6</v>
      </c>
    </row>
    <row r="166" spans="1:7" ht="18" customHeight="1">
      <c r="A166" s="207" t="s">
        <v>104</v>
      </c>
      <c r="B166" s="222" t="s">
        <v>192</v>
      </c>
      <c r="C166" s="382"/>
      <c r="D166" s="217"/>
      <c r="E166" s="224">
        <f>E167</f>
        <v>1023.9</v>
      </c>
      <c r="F166" s="225"/>
      <c r="G166" s="187"/>
    </row>
    <row r="167" spans="1:7" s="140" customFormat="1" ht="15.75" customHeight="1">
      <c r="A167" s="135" t="s">
        <v>106</v>
      </c>
      <c r="B167" s="167" t="s">
        <v>189</v>
      </c>
      <c r="C167" s="384"/>
      <c r="D167" s="220"/>
      <c r="E167" s="226">
        <f>E168</f>
        <v>1023.9</v>
      </c>
      <c r="F167" s="227"/>
      <c r="G167" s="228"/>
    </row>
    <row r="168" spans="1:7" s="143" customFormat="1" ht="109.5" customHeight="1">
      <c r="A168" s="367" t="str">
        <f>расходы2016!A313</f>
        <v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v>
      </c>
      <c r="B168" s="129" t="s">
        <v>107</v>
      </c>
      <c r="C168" s="210" t="str">
        <f>расходы2016!D313</f>
        <v>4870000100</v>
      </c>
      <c r="D168" s="211"/>
      <c r="E168" s="229">
        <f>E169</f>
        <v>1023.9</v>
      </c>
      <c r="F168" s="230"/>
      <c r="G168" s="231"/>
    </row>
    <row r="169" spans="1:7" s="154" customFormat="1" ht="24.75" customHeight="1">
      <c r="A169" s="147" t="s">
        <v>146</v>
      </c>
      <c r="B169" s="148" t="s">
        <v>107</v>
      </c>
      <c r="C169" s="212" t="str">
        <f>C168</f>
        <v>4870000100</v>
      </c>
      <c r="D169" s="158" t="s">
        <v>115</v>
      </c>
      <c r="E169" s="232">
        <f>E170</f>
        <v>1023.9</v>
      </c>
      <c r="F169" s="233"/>
      <c r="G169" s="234"/>
    </row>
    <row r="170" spans="1:7" s="154" customFormat="1" ht="36.75" customHeight="1">
      <c r="A170" s="147" t="s">
        <v>153</v>
      </c>
      <c r="B170" s="148" t="s">
        <v>107</v>
      </c>
      <c r="C170" s="212" t="str">
        <f>C169</f>
        <v>4870000100</v>
      </c>
      <c r="D170" s="158" t="s">
        <v>136</v>
      </c>
      <c r="E170" s="232">
        <f>расходы2016!G315</f>
        <v>1023.9</v>
      </c>
      <c r="F170" s="233"/>
      <c r="G170" s="234"/>
    </row>
    <row r="171" spans="1:7" ht="24.75" customHeight="1">
      <c r="A171" s="207" t="s">
        <v>108</v>
      </c>
      <c r="B171" s="216" t="s">
        <v>194</v>
      </c>
      <c r="C171" s="382"/>
      <c r="D171" s="235"/>
      <c r="E171" s="224">
        <f>E172</f>
        <v>23</v>
      </c>
      <c r="F171" s="225"/>
      <c r="G171" s="187"/>
    </row>
    <row r="172" spans="1:7" ht="27.75" customHeight="1">
      <c r="A172" s="135" t="s">
        <v>110</v>
      </c>
      <c r="B172" s="218" t="s">
        <v>189</v>
      </c>
      <c r="C172" s="383"/>
      <c r="D172" s="220"/>
      <c r="E172" s="226">
        <f>E173</f>
        <v>23</v>
      </c>
      <c r="F172" s="225"/>
      <c r="G172" s="187"/>
    </row>
    <row r="173" spans="1:7" ht="54.75" customHeight="1">
      <c r="A173" s="368" t="str">
        <f>расходы2016!A321</f>
        <v>Опубликование муниципальных правовых актов и иной информации  органов местного самоуправления в средствах массовой информации</v>
      </c>
      <c r="B173" s="213" t="s">
        <v>111</v>
      </c>
      <c r="C173" s="210" t="str">
        <f>расходы2016!D321</f>
        <v>4570000300</v>
      </c>
      <c r="D173" s="211"/>
      <c r="E173" s="229">
        <f>E174</f>
        <v>23</v>
      </c>
      <c r="F173" s="225"/>
      <c r="G173" s="187"/>
    </row>
    <row r="174" spans="1:5" s="154" customFormat="1" ht="25.5" customHeight="1">
      <c r="A174" s="147" t="s">
        <v>146</v>
      </c>
      <c r="B174" s="212" t="s">
        <v>111</v>
      </c>
      <c r="C174" s="212" t="str">
        <f>C173</f>
        <v>4570000300</v>
      </c>
      <c r="D174" s="158" t="s">
        <v>115</v>
      </c>
      <c r="E174" s="150">
        <f>E175</f>
        <v>23</v>
      </c>
    </row>
    <row r="175" spans="1:5" s="154" customFormat="1" ht="35.25" customHeight="1">
      <c r="A175" s="147" t="s">
        <v>153</v>
      </c>
      <c r="B175" s="212" t="s">
        <v>111</v>
      </c>
      <c r="C175" s="212" t="str">
        <f>C174</f>
        <v>4570000300</v>
      </c>
      <c r="D175" s="158" t="s">
        <v>136</v>
      </c>
      <c r="E175" s="150">
        <f>расходы2016!G323</f>
        <v>23</v>
      </c>
    </row>
    <row r="176" spans="1:5" ht="21.75" customHeight="1">
      <c r="A176" s="207" t="s">
        <v>112</v>
      </c>
      <c r="B176" s="236"/>
      <c r="C176" s="236"/>
      <c r="D176" s="237"/>
      <c r="E176" s="208">
        <f>E8+E58+E66+E79+E121+E126+E153+E161+E166+E171</f>
        <v>23100</v>
      </c>
    </row>
    <row r="177" spans="1:5" ht="14.25" customHeight="1">
      <c r="A177" s="238"/>
      <c r="B177" s="239"/>
      <c r="C177" s="239"/>
      <c r="D177" s="239"/>
      <c r="E177" s="240"/>
    </row>
    <row r="178" spans="1:5" ht="8.25" customHeight="1">
      <c r="A178" s="406"/>
      <c r="B178" s="406"/>
      <c r="C178" s="406"/>
      <c r="D178" s="406"/>
      <c r="E178" s="406"/>
    </row>
    <row r="179" spans="1:5" ht="13.5" customHeight="1">
      <c r="A179" s="400"/>
      <c r="B179" s="400"/>
      <c r="C179" s="400"/>
      <c r="D179" s="400"/>
      <c r="E179" s="400"/>
    </row>
  </sheetData>
  <sheetProtection/>
  <mergeCells count="12">
    <mergeCell ref="A4:E4"/>
    <mergeCell ref="A5:E5"/>
    <mergeCell ref="A3:E3"/>
    <mergeCell ref="A1:E1"/>
    <mergeCell ref="A2:E2"/>
    <mergeCell ref="A179:E179"/>
    <mergeCell ref="A6:A7"/>
    <mergeCell ref="B6:B7"/>
    <mergeCell ref="E6:E7"/>
    <mergeCell ref="C6:C7"/>
    <mergeCell ref="D6:D7"/>
    <mergeCell ref="A178:E178"/>
  </mergeCells>
  <printOptions horizontalCentered="1"/>
  <pageMargins left="0.7480314960629921" right="0.3937007874015748" top="0.5905511811023623" bottom="0.5118110236220472" header="0.5118110236220472" footer="0.5118110236220472"/>
  <pageSetup fitToWidth="8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SheetLayoutView="100" workbookViewId="0" topLeftCell="A1">
      <selection activeCell="A183" sqref="A183:F183"/>
    </sheetView>
  </sheetViews>
  <sheetFormatPr defaultColWidth="9.00390625" defaultRowHeight="12.75"/>
  <cols>
    <col min="1" max="1" width="39.375" style="241" customWidth="1"/>
    <col min="2" max="2" width="6.375" style="241" customWidth="1"/>
    <col min="3" max="3" width="10.00390625" style="133" customWidth="1"/>
    <col min="4" max="4" width="14.75390625" style="133" customWidth="1"/>
    <col min="5" max="5" width="8.625" style="133" customWidth="1"/>
    <col min="6" max="6" width="11.25390625" style="242" customWidth="1"/>
    <col min="7" max="7" width="9.125" style="133" customWidth="1"/>
    <col min="8" max="8" width="9.625" style="133" bestFit="1" customWidth="1"/>
    <col min="9" max="16384" width="9.125" style="133" customWidth="1"/>
  </cols>
  <sheetData>
    <row r="1" spans="1:6" s="132" customFormat="1" ht="39.75" customHeight="1">
      <c r="A1" s="407" t="s">
        <v>7</v>
      </c>
      <c r="B1" s="407"/>
      <c r="C1" s="407"/>
      <c r="D1" s="407"/>
      <c r="E1" s="407"/>
      <c r="F1" s="407"/>
    </row>
    <row r="2" spans="1:6" s="132" customFormat="1" ht="16.5" customHeight="1">
      <c r="A2" s="410" t="s">
        <v>368</v>
      </c>
      <c r="B2" s="410"/>
      <c r="C2" s="410"/>
      <c r="D2" s="410"/>
      <c r="E2" s="410"/>
      <c r="F2" s="410"/>
    </row>
    <row r="3" spans="1:6" s="132" customFormat="1" ht="39.75" customHeight="1" hidden="1">
      <c r="A3" s="407" t="s">
        <v>364</v>
      </c>
      <c r="B3" s="407"/>
      <c r="C3" s="407"/>
      <c r="D3" s="407"/>
      <c r="E3" s="407"/>
      <c r="F3" s="407"/>
    </row>
    <row r="4" spans="1:6" s="132" customFormat="1" ht="16.5" customHeight="1" hidden="1">
      <c r="A4" s="407" t="s">
        <v>365</v>
      </c>
      <c r="B4" s="407"/>
      <c r="C4" s="407"/>
      <c r="D4" s="407"/>
      <c r="E4" s="407"/>
      <c r="F4" s="407"/>
    </row>
    <row r="5" spans="1:6" ht="64.5" customHeight="1">
      <c r="A5" s="409" t="s">
        <v>8</v>
      </c>
      <c r="B5" s="409"/>
      <c r="C5" s="409"/>
      <c r="D5" s="409"/>
      <c r="E5" s="409"/>
      <c r="F5" s="409"/>
    </row>
    <row r="6" spans="1:6" ht="13.5" customHeight="1">
      <c r="A6" s="401" t="s">
        <v>42</v>
      </c>
      <c r="B6" s="403" t="s">
        <v>43</v>
      </c>
      <c r="C6" s="403" t="s">
        <v>44</v>
      </c>
      <c r="D6" s="403" t="s">
        <v>174</v>
      </c>
      <c r="E6" s="403" t="s">
        <v>187</v>
      </c>
      <c r="F6" s="388" t="s">
        <v>186</v>
      </c>
    </row>
    <row r="7" spans="1:6" ht="30.75" customHeight="1">
      <c r="A7" s="402"/>
      <c r="B7" s="404"/>
      <c r="C7" s="404"/>
      <c r="D7" s="404"/>
      <c r="E7" s="404"/>
      <c r="F7" s="405"/>
    </row>
    <row r="8" spans="1:6" s="201" customFormat="1" ht="47.25" customHeight="1">
      <c r="A8" s="243" t="str">
        <f>расходы2016!A9</f>
        <v>МУНИЦИПАЛЬНЫЙ  СОВЕТ МУНИЦИПАЛЬНОГО ОБРАЗОВАНИЯ </v>
      </c>
      <c r="B8" s="244">
        <v>895</v>
      </c>
      <c r="C8" s="245"/>
      <c r="D8" s="386"/>
      <c r="E8" s="246"/>
      <c r="F8" s="247">
        <f>расходы2016!G9</f>
        <v>1552.4</v>
      </c>
    </row>
    <row r="9" spans="1:6" s="140" customFormat="1" ht="15.75" customHeight="1">
      <c r="A9" s="135" t="s">
        <v>46</v>
      </c>
      <c r="B9" s="184">
        <v>895</v>
      </c>
      <c r="C9" s="248" t="s">
        <v>47</v>
      </c>
      <c r="D9" s="372"/>
      <c r="E9" s="138"/>
      <c r="F9" s="139">
        <f>F10+F14+F23</f>
        <v>1552.4</v>
      </c>
    </row>
    <row r="10" spans="1:6" s="143" customFormat="1" ht="45.75" customHeight="1">
      <c r="A10" s="141" t="s">
        <v>48</v>
      </c>
      <c r="B10" s="249">
        <v>895</v>
      </c>
      <c r="C10" s="249" t="s">
        <v>49</v>
      </c>
      <c r="D10" s="372"/>
      <c r="E10" s="130"/>
      <c r="F10" s="119">
        <f>F11</f>
        <v>1178.8</v>
      </c>
    </row>
    <row r="11" spans="1:6" s="146" customFormat="1" ht="20.25" customHeight="1">
      <c r="A11" s="127" t="s">
        <v>388</v>
      </c>
      <c r="B11" s="186">
        <v>895</v>
      </c>
      <c r="C11" s="129" t="s">
        <v>49</v>
      </c>
      <c r="D11" s="129" t="str">
        <f>расходы2016!D12</f>
        <v>0020000100</v>
      </c>
      <c r="E11" s="144"/>
      <c r="F11" s="145">
        <f>F12</f>
        <v>1178.8</v>
      </c>
    </row>
    <row r="12" spans="1:6" s="146" customFormat="1" ht="60.75" customHeight="1">
      <c r="A12" s="147" t="s">
        <v>157</v>
      </c>
      <c r="B12" s="185">
        <v>895</v>
      </c>
      <c r="C12" s="148" t="s">
        <v>49</v>
      </c>
      <c r="D12" s="148" t="str">
        <f>D11</f>
        <v>0020000100</v>
      </c>
      <c r="E12" s="149" t="s">
        <v>156</v>
      </c>
      <c r="F12" s="150">
        <f>F13</f>
        <v>1178.8</v>
      </c>
    </row>
    <row r="13" spans="1:6" s="146" customFormat="1" ht="31.5" customHeight="1">
      <c r="A13" s="147" t="s">
        <v>172</v>
      </c>
      <c r="B13" s="185">
        <v>895</v>
      </c>
      <c r="C13" s="148" t="s">
        <v>49</v>
      </c>
      <c r="D13" s="148" t="str">
        <f>D12</f>
        <v>0020000100</v>
      </c>
      <c r="E13" s="148" t="s">
        <v>150</v>
      </c>
      <c r="F13" s="150">
        <f>расходы2016!G14</f>
        <v>1178.8</v>
      </c>
    </row>
    <row r="14" spans="1:6" s="143" customFormat="1" ht="63.75" customHeight="1">
      <c r="A14" s="151" t="s">
        <v>51</v>
      </c>
      <c r="B14" s="249">
        <v>895</v>
      </c>
      <c r="C14" s="249" t="s">
        <v>52</v>
      </c>
      <c r="D14" s="373"/>
      <c r="E14" s="153"/>
      <c r="F14" s="119">
        <f>F15+F18</f>
        <v>313.6</v>
      </c>
    </row>
    <row r="15" spans="1:6" s="143" customFormat="1" ht="27.75" customHeight="1">
      <c r="A15" s="127" t="s">
        <v>39</v>
      </c>
      <c r="B15" s="186">
        <v>895</v>
      </c>
      <c r="C15" s="129" t="s">
        <v>52</v>
      </c>
      <c r="D15" s="129" t="str">
        <f>расходы2016!D20</f>
        <v>0020000300</v>
      </c>
      <c r="E15" s="144"/>
      <c r="F15" s="119">
        <f>F16</f>
        <v>142.9</v>
      </c>
    </row>
    <row r="16" spans="1:6" s="143" customFormat="1" ht="69.75" customHeight="1">
      <c r="A16" s="36" t="s">
        <v>157</v>
      </c>
      <c r="B16" s="185">
        <v>895</v>
      </c>
      <c r="C16" s="148" t="s">
        <v>52</v>
      </c>
      <c r="D16" s="148" t="str">
        <f>D15</f>
        <v>0020000300</v>
      </c>
      <c r="E16" s="148" t="s">
        <v>156</v>
      </c>
      <c r="F16" s="150">
        <f>F17</f>
        <v>142.9</v>
      </c>
    </row>
    <row r="17" spans="1:6" s="143" customFormat="1" ht="30.75" customHeight="1">
      <c r="A17" s="36" t="s">
        <v>172</v>
      </c>
      <c r="B17" s="185">
        <v>895</v>
      </c>
      <c r="C17" s="148" t="s">
        <v>52</v>
      </c>
      <c r="D17" s="148" t="str">
        <f>D16</f>
        <v>0020000300</v>
      </c>
      <c r="E17" s="148" t="s">
        <v>150</v>
      </c>
      <c r="F17" s="150">
        <f>расходы2016!G24</f>
        <v>142.9</v>
      </c>
    </row>
    <row r="18" spans="1:6" ht="30" customHeight="1">
      <c r="A18" s="127" t="s">
        <v>53</v>
      </c>
      <c r="B18" s="186">
        <v>895</v>
      </c>
      <c r="C18" s="129" t="s">
        <v>52</v>
      </c>
      <c r="D18" s="129" t="str">
        <f>расходы2016!D25</f>
        <v>0020000400</v>
      </c>
      <c r="E18" s="144"/>
      <c r="F18" s="119">
        <f>F19</f>
        <v>170.7</v>
      </c>
    </row>
    <row r="19" spans="1:6" s="154" customFormat="1" ht="24.75" customHeight="1">
      <c r="A19" s="147" t="s">
        <v>147</v>
      </c>
      <c r="B19" s="185">
        <v>895</v>
      </c>
      <c r="C19" s="148" t="s">
        <v>52</v>
      </c>
      <c r="D19" s="148" t="str">
        <f>D18</f>
        <v>0020000400</v>
      </c>
      <c r="E19" s="148" t="s">
        <v>115</v>
      </c>
      <c r="F19" s="150">
        <f>F20</f>
        <v>170.7</v>
      </c>
    </row>
    <row r="20" spans="1:6" s="154" customFormat="1" ht="39.75" customHeight="1">
      <c r="A20" s="147" t="s">
        <v>153</v>
      </c>
      <c r="B20" s="185">
        <v>895</v>
      </c>
      <c r="C20" s="148" t="s">
        <v>52</v>
      </c>
      <c r="D20" s="148" t="str">
        <f>D19</f>
        <v>0020000400</v>
      </c>
      <c r="E20" s="148" t="s">
        <v>136</v>
      </c>
      <c r="F20" s="150">
        <f>расходы2016!G27</f>
        <v>170.7</v>
      </c>
    </row>
    <row r="21" spans="1:6" s="154" customFormat="1" ht="19.5" customHeight="1" hidden="1">
      <c r="A21" s="147" t="s">
        <v>155</v>
      </c>
      <c r="B21" s="185">
        <v>895</v>
      </c>
      <c r="C21" s="148" t="s">
        <v>52</v>
      </c>
      <c r="D21" s="371" t="s">
        <v>387</v>
      </c>
      <c r="E21" s="148" t="s">
        <v>154</v>
      </c>
      <c r="F21" s="150">
        <f>F22</f>
        <v>0</v>
      </c>
    </row>
    <row r="22" spans="1:6" s="154" customFormat="1" ht="16.5" customHeight="1" hidden="1">
      <c r="A22" s="36" t="s">
        <v>149</v>
      </c>
      <c r="B22" s="185">
        <v>895</v>
      </c>
      <c r="C22" s="148" t="s">
        <v>52</v>
      </c>
      <c r="D22" s="358" t="s">
        <v>387</v>
      </c>
      <c r="E22" s="148" t="s">
        <v>116</v>
      </c>
      <c r="F22" s="150">
        <f>расходы2016!G37</f>
        <v>0</v>
      </c>
    </row>
    <row r="23" spans="1:6" s="250" customFormat="1" ht="20.25" customHeight="1">
      <c r="A23" s="115" t="s">
        <v>57</v>
      </c>
      <c r="B23" s="116">
        <v>895</v>
      </c>
      <c r="C23" s="117" t="s">
        <v>58</v>
      </c>
      <c r="D23" s="372"/>
      <c r="E23" s="118"/>
      <c r="F23" s="119">
        <f>F24</f>
        <v>60</v>
      </c>
    </row>
    <row r="24" spans="1:6" s="251" customFormat="1" ht="54" customHeight="1">
      <c r="A24" s="127" t="s">
        <v>59</v>
      </c>
      <c r="B24" s="186">
        <v>895</v>
      </c>
      <c r="C24" s="129" t="s">
        <v>58</v>
      </c>
      <c r="D24" s="129" t="str">
        <f>расходы2016!D41</f>
        <v>0920000500</v>
      </c>
      <c r="E24" s="144"/>
      <c r="F24" s="131">
        <f>F25</f>
        <v>60</v>
      </c>
    </row>
    <row r="25" spans="1:6" s="250" customFormat="1" ht="15.75" customHeight="1">
      <c r="A25" s="156" t="s">
        <v>155</v>
      </c>
      <c r="B25" s="185">
        <v>895</v>
      </c>
      <c r="C25" s="148" t="s">
        <v>58</v>
      </c>
      <c r="D25" s="148" t="str">
        <f>D24</f>
        <v>0920000500</v>
      </c>
      <c r="E25" s="118" t="s">
        <v>154</v>
      </c>
      <c r="F25" s="150">
        <f>F26</f>
        <v>60</v>
      </c>
    </row>
    <row r="26" spans="1:6" s="250" customFormat="1" ht="21" customHeight="1">
      <c r="A26" s="156" t="s">
        <v>149</v>
      </c>
      <c r="B26" s="185">
        <v>895</v>
      </c>
      <c r="C26" s="148" t="s">
        <v>58</v>
      </c>
      <c r="D26" s="148" t="str">
        <f>D25</f>
        <v>0920000500</v>
      </c>
      <c r="E26" s="118" t="s">
        <v>116</v>
      </c>
      <c r="F26" s="150">
        <f>расходы2016!G43</f>
        <v>60</v>
      </c>
    </row>
    <row r="27" spans="1:8" s="201" customFormat="1" ht="47.25" customHeight="1">
      <c r="A27" s="207" t="str">
        <f>расходы2016!A46</f>
        <v>МЕСТНАЯ АДМИНИСТРАЦИЯ МУНИЦИПАЛЬНОГО ОБРАЗОВАНИЯ </v>
      </c>
      <c r="B27" s="244">
        <v>990</v>
      </c>
      <c r="C27" s="257"/>
      <c r="D27" s="375"/>
      <c r="E27" s="257"/>
      <c r="F27" s="208">
        <f>F28+F62+F70+F83+F125+F130+F157+F165+F170+F175</f>
        <v>21547.600000000002</v>
      </c>
      <c r="H27" s="252"/>
    </row>
    <row r="28" spans="1:6" s="140" customFormat="1" ht="23.25" customHeight="1">
      <c r="A28" s="135" t="s">
        <v>46</v>
      </c>
      <c r="B28" s="184">
        <v>990</v>
      </c>
      <c r="C28" s="171" t="s">
        <v>47</v>
      </c>
      <c r="D28" s="375"/>
      <c r="E28" s="258"/>
      <c r="F28" s="119">
        <f>F29+F48+F52</f>
        <v>5889.700000000001</v>
      </c>
    </row>
    <row r="29" spans="1:6" s="143" customFormat="1" ht="61.5" customHeight="1">
      <c r="A29" s="151" t="s">
        <v>62</v>
      </c>
      <c r="B29" s="249">
        <v>990</v>
      </c>
      <c r="C29" s="165" t="s">
        <v>63</v>
      </c>
      <c r="D29" s="375"/>
      <c r="E29" s="130"/>
      <c r="F29" s="155">
        <f>F30+F33+F40+F43</f>
        <v>4731.700000000001</v>
      </c>
    </row>
    <row r="30" spans="1:6" s="143" customFormat="1" ht="18" customHeight="1">
      <c r="A30" s="369" t="str">
        <f>расходы2016!A49</f>
        <v> Глава местной администрации </v>
      </c>
      <c r="B30" s="186">
        <v>990</v>
      </c>
      <c r="C30" s="128" t="s">
        <v>63</v>
      </c>
      <c r="D30" s="128" t="str">
        <f>расходы2016!D49</f>
        <v>0020000500</v>
      </c>
      <c r="E30" s="130"/>
      <c r="F30" s="145">
        <f>F31</f>
        <v>1178.8</v>
      </c>
    </row>
    <row r="31" spans="1:6" ht="80.25" customHeight="1">
      <c r="A31" s="156" t="s">
        <v>157</v>
      </c>
      <c r="B31" s="253">
        <v>990</v>
      </c>
      <c r="C31" s="153" t="s">
        <v>63</v>
      </c>
      <c r="D31" s="153" t="str">
        <f>D30</f>
        <v>0020000500</v>
      </c>
      <c r="E31" s="153" t="s">
        <v>156</v>
      </c>
      <c r="F31" s="157">
        <f>F32</f>
        <v>1178.8</v>
      </c>
    </row>
    <row r="32" spans="1:6" s="154" customFormat="1" ht="26.25" customHeight="1">
      <c r="A32" s="147" t="s">
        <v>172</v>
      </c>
      <c r="B32" s="185">
        <v>990</v>
      </c>
      <c r="C32" s="158" t="s">
        <v>64</v>
      </c>
      <c r="D32" s="158" t="str">
        <f>D31</f>
        <v>0020000500</v>
      </c>
      <c r="E32" s="158" t="s">
        <v>150</v>
      </c>
      <c r="F32" s="150">
        <f>расходы2016!G51</f>
        <v>1178.8</v>
      </c>
    </row>
    <row r="33" spans="1:6" ht="45.75" customHeight="1">
      <c r="A33" s="127" t="s">
        <v>65</v>
      </c>
      <c r="B33" s="186">
        <v>990</v>
      </c>
      <c r="C33" s="128" t="s">
        <v>63</v>
      </c>
      <c r="D33" s="129" t="str">
        <f>расходы2016!D56</f>
        <v>0020000601</v>
      </c>
      <c r="E33" s="130"/>
      <c r="F33" s="145">
        <f>F34+F36+F38</f>
        <v>2792.6000000000004</v>
      </c>
    </row>
    <row r="34" spans="1:6" s="154" customFormat="1" ht="39.75" customHeight="1">
      <c r="A34" s="159" t="s">
        <v>184</v>
      </c>
      <c r="B34" s="185">
        <v>990</v>
      </c>
      <c r="C34" s="158" t="s">
        <v>63</v>
      </c>
      <c r="D34" s="158" t="str">
        <f aca="true" t="shared" si="0" ref="D34:D39">D33</f>
        <v>0020000601</v>
      </c>
      <c r="E34" s="158" t="s">
        <v>156</v>
      </c>
      <c r="F34" s="160">
        <f>F35</f>
        <v>2296.9</v>
      </c>
    </row>
    <row r="35" spans="1:6" s="154" customFormat="1" ht="29.25" customHeight="1">
      <c r="A35" s="147" t="s">
        <v>172</v>
      </c>
      <c r="B35" s="185">
        <v>990</v>
      </c>
      <c r="C35" s="158" t="s">
        <v>63</v>
      </c>
      <c r="D35" s="158" t="str">
        <f t="shared" si="0"/>
        <v>0020000601</v>
      </c>
      <c r="E35" s="158" t="s">
        <v>150</v>
      </c>
      <c r="F35" s="160">
        <f>расходы2016!G58</f>
        <v>2296.9</v>
      </c>
    </row>
    <row r="36" spans="1:6" s="154" customFormat="1" ht="27" customHeight="1">
      <c r="A36" s="147" t="s">
        <v>147</v>
      </c>
      <c r="B36" s="185">
        <v>990</v>
      </c>
      <c r="C36" s="158" t="s">
        <v>63</v>
      </c>
      <c r="D36" s="158" t="str">
        <f t="shared" si="0"/>
        <v>0020000601</v>
      </c>
      <c r="E36" s="158" t="s">
        <v>115</v>
      </c>
      <c r="F36" s="160">
        <f>F37</f>
        <v>486.20000000000005</v>
      </c>
    </row>
    <row r="37" spans="1:6" s="154" customFormat="1" ht="38.25" customHeight="1">
      <c r="A37" s="147" t="s">
        <v>153</v>
      </c>
      <c r="B37" s="185">
        <v>990</v>
      </c>
      <c r="C37" s="148" t="s">
        <v>63</v>
      </c>
      <c r="D37" s="148" t="str">
        <f t="shared" si="0"/>
        <v>0020000601</v>
      </c>
      <c r="E37" s="148" t="s">
        <v>136</v>
      </c>
      <c r="F37" s="160">
        <f>расходы2016!G64</f>
        <v>486.20000000000005</v>
      </c>
    </row>
    <row r="38" spans="1:6" s="154" customFormat="1" ht="15" customHeight="1">
      <c r="A38" s="161" t="s">
        <v>155</v>
      </c>
      <c r="B38" s="185">
        <v>990</v>
      </c>
      <c r="C38" s="158" t="s">
        <v>63</v>
      </c>
      <c r="D38" s="158" t="str">
        <f t="shared" si="0"/>
        <v>0020000601</v>
      </c>
      <c r="E38" s="158" t="s">
        <v>154</v>
      </c>
      <c r="F38" s="160">
        <f>F39</f>
        <v>9.5</v>
      </c>
    </row>
    <row r="39" spans="1:6" s="154" customFormat="1" ht="15" customHeight="1">
      <c r="A39" s="147" t="s">
        <v>149</v>
      </c>
      <c r="B39" s="185">
        <v>990</v>
      </c>
      <c r="C39" s="158" t="s">
        <v>63</v>
      </c>
      <c r="D39" s="158" t="str">
        <f t="shared" si="0"/>
        <v>0020000601</v>
      </c>
      <c r="E39" s="158" t="s">
        <v>116</v>
      </c>
      <c r="F39" s="160">
        <f>расходы2016!G77</f>
        <v>9.5</v>
      </c>
    </row>
    <row r="40" spans="1:6" s="164" customFormat="1" ht="76.5" customHeight="1">
      <c r="A40" s="162" t="s">
        <v>171</v>
      </c>
      <c r="B40" s="186">
        <v>990</v>
      </c>
      <c r="C40" s="128" t="s">
        <v>63</v>
      </c>
      <c r="D40" s="374" t="str">
        <f>расходы2016!D82</f>
        <v>09200G9010</v>
      </c>
      <c r="E40" s="128"/>
      <c r="F40" s="163">
        <f>F41</f>
        <v>6</v>
      </c>
    </row>
    <row r="41" spans="1:6" ht="27" customHeight="1">
      <c r="A41" s="147" t="s">
        <v>146</v>
      </c>
      <c r="B41" s="185">
        <v>990</v>
      </c>
      <c r="C41" s="148" t="s">
        <v>63</v>
      </c>
      <c r="D41" s="371" t="str">
        <f>D40</f>
        <v>09200G9010</v>
      </c>
      <c r="E41" s="148" t="s">
        <v>115</v>
      </c>
      <c r="F41" s="150">
        <f>F42</f>
        <v>6</v>
      </c>
    </row>
    <row r="42" spans="1:6" ht="37.5" customHeight="1">
      <c r="A42" s="147" t="s">
        <v>153</v>
      </c>
      <c r="B42" s="185">
        <v>990</v>
      </c>
      <c r="C42" s="158" t="s">
        <v>63</v>
      </c>
      <c r="D42" s="375" t="str">
        <f>D41</f>
        <v>09200G9010</v>
      </c>
      <c r="E42" s="158" t="s">
        <v>136</v>
      </c>
      <c r="F42" s="160">
        <f>расходы2016!G84</f>
        <v>6</v>
      </c>
    </row>
    <row r="43" spans="1:6" s="143" customFormat="1" ht="77.25" customHeight="1">
      <c r="A43" s="127" t="s">
        <v>170</v>
      </c>
      <c r="B43" s="186">
        <v>990</v>
      </c>
      <c r="C43" s="129" t="s">
        <v>63</v>
      </c>
      <c r="D43" s="374" t="str">
        <f>расходы2016!D87</f>
        <v>00200G0085</v>
      </c>
      <c r="E43" s="129"/>
      <c r="F43" s="145">
        <f>F44+F46</f>
        <v>754.3000000000001</v>
      </c>
    </row>
    <row r="44" spans="1:6" ht="76.5" customHeight="1">
      <c r="A44" s="156" t="s">
        <v>157</v>
      </c>
      <c r="B44" s="185">
        <v>990</v>
      </c>
      <c r="C44" s="148" t="s">
        <v>63</v>
      </c>
      <c r="D44" s="375" t="str">
        <f>D43</f>
        <v>00200G0085</v>
      </c>
      <c r="E44" s="148" t="s">
        <v>156</v>
      </c>
      <c r="F44" s="150">
        <f>F45</f>
        <v>699.4000000000001</v>
      </c>
    </row>
    <row r="45" spans="1:6" ht="31.5" customHeight="1">
      <c r="A45" s="156" t="s">
        <v>151</v>
      </c>
      <c r="B45" s="185">
        <v>990</v>
      </c>
      <c r="C45" s="148" t="s">
        <v>63</v>
      </c>
      <c r="D45" s="375" t="str">
        <f>D44</f>
        <v>00200G0085</v>
      </c>
      <c r="E45" s="148" t="s">
        <v>150</v>
      </c>
      <c r="F45" s="150">
        <f>расходы2016!G89</f>
        <v>699.4000000000001</v>
      </c>
    </row>
    <row r="46" spans="1:6" ht="21.75" customHeight="1">
      <c r="A46" s="147" t="s">
        <v>146</v>
      </c>
      <c r="B46" s="185">
        <v>990</v>
      </c>
      <c r="C46" s="148" t="s">
        <v>63</v>
      </c>
      <c r="D46" s="375" t="str">
        <f>D45</f>
        <v>00200G0085</v>
      </c>
      <c r="E46" s="148" t="s">
        <v>115</v>
      </c>
      <c r="F46" s="150">
        <f>F47</f>
        <v>54.9</v>
      </c>
    </row>
    <row r="47" spans="1:6" ht="33.75" customHeight="1">
      <c r="A47" s="147" t="s">
        <v>153</v>
      </c>
      <c r="B47" s="185">
        <v>990</v>
      </c>
      <c r="C47" s="148" t="s">
        <v>63</v>
      </c>
      <c r="D47" s="375" t="str">
        <f>D46</f>
        <v>00200G0085</v>
      </c>
      <c r="E47" s="148" t="s">
        <v>136</v>
      </c>
      <c r="F47" s="150">
        <f>расходы2016!G95</f>
        <v>54.9</v>
      </c>
    </row>
    <row r="48" spans="1:6" s="143" customFormat="1" ht="15.75" customHeight="1">
      <c r="A48" s="115" t="s">
        <v>68</v>
      </c>
      <c r="B48" s="249">
        <v>990</v>
      </c>
      <c r="C48" s="165" t="s">
        <v>69</v>
      </c>
      <c r="D48" s="376"/>
      <c r="E48" s="153"/>
      <c r="F48" s="155">
        <f>F49</f>
        <v>10</v>
      </c>
    </row>
    <row r="49" spans="1:6" s="146" customFormat="1" ht="21.75" customHeight="1">
      <c r="A49" s="127" t="str">
        <f>расходы2016!A104</f>
        <v>Резервный фонд  местной администрации  </v>
      </c>
      <c r="B49" s="186">
        <v>990</v>
      </c>
      <c r="C49" s="129" t="s">
        <v>69</v>
      </c>
      <c r="D49" s="129" t="str">
        <f>расходы2016!D104</f>
        <v>0700000100</v>
      </c>
      <c r="E49" s="144"/>
      <c r="F49" s="145">
        <f>F50</f>
        <v>10</v>
      </c>
    </row>
    <row r="50" spans="1:6" s="154" customFormat="1" ht="15.75" customHeight="1">
      <c r="A50" s="156" t="s">
        <v>155</v>
      </c>
      <c r="B50" s="253">
        <v>990</v>
      </c>
      <c r="C50" s="118" t="s">
        <v>69</v>
      </c>
      <c r="D50" s="118" t="str">
        <f>D49</f>
        <v>0700000100</v>
      </c>
      <c r="E50" s="118" t="s">
        <v>154</v>
      </c>
      <c r="F50" s="157">
        <f>F51</f>
        <v>10</v>
      </c>
    </row>
    <row r="51" spans="1:6" s="154" customFormat="1" ht="15.75" customHeight="1">
      <c r="A51" s="147" t="s">
        <v>70</v>
      </c>
      <c r="B51" s="185">
        <v>990</v>
      </c>
      <c r="C51" s="148" t="s">
        <v>69</v>
      </c>
      <c r="D51" s="148" t="str">
        <f>D50</f>
        <v>0700000100</v>
      </c>
      <c r="E51" s="148" t="s">
        <v>71</v>
      </c>
      <c r="F51" s="157">
        <f>расходы2016!G106</f>
        <v>10</v>
      </c>
    </row>
    <row r="52" spans="1:6" s="143" customFormat="1" ht="29.25" customHeight="1">
      <c r="A52" s="115" t="s">
        <v>57</v>
      </c>
      <c r="B52" s="249">
        <v>990</v>
      </c>
      <c r="C52" s="152" t="s">
        <v>58</v>
      </c>
      <c r="D52" s="377"/>
      <c r="E52" s="118"/>
      <c r="F52" s="119">
        <f>F53+F56+F59</f>
        <v>1148</v>
      </c>
    </row>
    <row r="53" spans="1:6" s="169" customFormat="1" ht="30" customHeight="1">
      <c r="A53" s="127" t="str">
        <f>расходы2016!A109</f>
        <v>Формирование архивных фондов органов местного самоуправления </v>
      </c>
      <c r="B53" s="186">
        <v>990</v>
      </c>
      <c r="C53" s="129" t="s">
        <v>58</v>
      </c>
      <c r="D53" s="129" t="str">
        <f>расходы2016!D109</f>
        <v>0900000100</v>
      </c>
      <c r="E53" s="144"/>
      <c r="F53" s="145">
        <f>F54</f>
        <v>35</v>
      </c>
    </row>
    <row r="54" spans="1:6" s="146" customFormat="1" ht="30.75" customHeight="1">
      <c r="A54" s="147" t="s">
        <v>146</v>
      </c>
      <c r="B54" s="185">
        <v>990</v>
      </c>
      <c r="C54" s="148" t="s">
        <v>58</v>
      </c>
      <c r="D54" s="148" t="str">
        <f>D53</f>
        <v>0900000100</v>
      </c>
      <c r="E54" s="148" t="s">
        <v>115</v>
      </c>
      <c r="F54" s="174">
        <f>F55</f>
        <v>35</v>
      </c>
    </row>
    <row r="55" spans="1:6" s="146" customFormat="1" ht="41.25" customHeight="1">
      <c r="A55" s="147" t="s">
        <v>153</v>
      </c>
      <c r="B55" s="185">
        <v>990</v>
      </c>
      <c r="C55" s="148" t="s">
        <v>58</v>
      </c>
      <c r="D55" s="148" t="str">
        <f>D54</f>
        <v>0900000100</v>
      </c>
      <c r="E55" s="148" t="s">
        <v>136</v>
      </c>
      <c r="F55" s="160">
        <f>расходы2016!G111</f>
        <v>35</v>
      </c>
    </row>
    <row r="56" spans="1:6" ht="30" customHeight="1">
      <c r="A56" s="127" t="str">
        <f>расходы2016!A114</f>
        <v>Осуществление закупок товаров, работ, услуг для обеспечения муниципальных нужд</v>
      </c>
      <c r="B56" s="186">
        <v>990</v>
      </c>
      <c r="C56" s="128" t="s">
        <v>58</v>
      </c>
      <c r="D56" s="129" t="str">
        <f>расходы2016!D114</f>
        <v>0920000200</v>
      </c>
      <c r="E56" s="129"/>
      <c r="F56" s="163">
        <f>F57</f>
        <v>1100</v>
      </c>
    </row>
    <row r="57" spans="1:6" s="154" customFormat="1" ht="33.75" customHeight="1">
      <c r="A57" s="147" t="s">
        <v>146</v>
      </c>
      <c r="B57" s="185">
        <v>990</v>
      </c>
      <c r="C57" s="158" t="s">
        <v>58</v>
      </c>
      <c r="D57" s="148" t="str">
        <f>D56</f>
        <v>0920000200</v>
      </c>
      <c r="E57" s="148" t="s">
        <v>115</v>
      </c>
      <c r="F57" s="160">
        <f>F58</f>
        <v>1100</v>
      </c>
    </row>
    <row r="58" spans="1:6" s="154" customFormat="1" ht="33.75" customHeight="1">
      <c r="A58" s="147" t="s">
        <v>153</v>
      </c>
      <c r="B58" s="185">
        <v>990</v>
      </c>
      <c r="C58" s="158" t="s">
        <v>58</v>
      </c>
      <c r="D58" s="148" t="str">
        <f>D57</f>
        <v>0920000200</v>
      </c>
      <c r="E58" s="148" t="s">
        <v>136</v>
      </c>
      <c r="F58" s="160">
        <f>расходы2016!G116</f>
        <v>1100</v>
      </c>
    </row>
    <row r="59" spans="1:6" ht="28.5" customHeight="1">
      <c r="A59" s="127" t="s">
        <v>72</v>
      </c>
      <c r="B59" s="186">
        <v>990</v>
      </c>
      <c r="C59" s="128" t="s">
        <v>58</v>
      </c>
      <c r="D59" s="129" t="str">
        <f>расходы2016!D119</f>
        <v>0920000400</v>
      </c>
      <c r="E59" s="144"/>
      <c r="F59" s="163">
        <f>F60</f>
        <v>13</v>
      </c>
    </row>
    <row r="60" spans="1:6" s="146" customFormat="1" ht="30.75" customHeight="1">
      <c r="A60" s="147" t="s">
        <v>146</v>
      </c>
      <c r="B60" s="185">
        <v>990</v>
      </c>
      <c r="C60" s="148" t="s">
        <v>58</v>
      </c>
      <c r="D60" s="148" t="str">
        <f>D59</f>
        <v>0920000400</v>
      </c>
      <c r="E60" s="148" t="s">
        <v>115</v>
      </c>
      <c r="F60" s="170">
        <f>F61</f>
        <v>13</v>
      </c>
    </row>
    <row r="61" spans="1:6" s="154" customFormat="1" ht="38.25" customHeight="1">
      <c r="A61" s="147" t="s">
        <v>153</v>
      </c>
      <c r="B61" s="185">
        <v>990</v>
      </c>
      <c r="C61" s="158" t="s">
        <v>58</v>
      </c>
      <c r="D61" s="148" t="str">
        <f>D60</f>
        <v>0920000400</v>
      </c>
      <c r="E61" s="148" t="s">
        <v>136</v>
      </c>
      <c r="F61" s="170">
        <f>расходы2016!G121</f>
        <v>13</v>
      </c>
    </row>
    <row r="62" spans="1:6" s="172" customFormat="1" ht="36" customHeight="1">
      <c r="A62" s="135" t="s">
        <v>73</v>
      </c>
      <c r="B62" s="184">
        <v>990</v>
      </c>
      <c r="C62" s="248" t="s">
        <v>74</v>
      </c>
      <c r="D62" s="378"/>
      <c r="E62" s="171"/>
      <c r="F62" s="139">
        <f>F63</f>
        <v>18.3</v>
      </c>
    </row>
    <row r="63" spans="1:6" ht="47.25" customHeight="1">
      <c r="A63" s="115" t="s">
        <v>75</v>
      </c>
      <c r="B63" s="249">
        <v>990</v>
      </c>
      <c r="C63" s="152" t="s">
        <v>76</v>
      </c>
      <c r="D63" s="373"/>
      <c r="E63" s="118"/>
      <c r="F63" s="119">
        <f>F64+F67</f>
        <v>18.3</v>
      </c>
    </row>
    <row r="64" spans="1:6" s="169" customFormat="1" ht="120" customHeight="1">
      <c r="A64" s="362" t="str">
        <f>расходы2016!A126</f>
        <v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v>
      </c>
      <c r="B64" s="186">
        <v>990</v>
      </c>
      <c r="C64" s="129" t="s">
        <v>76</v>
      </c>
      <c r="D64" s="129" t="str">
        <f>расходы2016!D126</f>
        <v>2190000200</v>
      </c>
      <c r="E64" s="144"/>
      <c r="F64" s="145">
        <f>F65</f>
        <v>11</v>
      </c>
    </row>
    <row r="65" spans="1:6" s="146" customFormat="1" ht="27" customHeight="1">
      <c r="A65" s="147" t="s">
        <v>146</v>
      </c>
      <c r="B65" s="185">
        <v>990</v>
      </c>
      <c r="C65" s="148" t="s">
        <v>76</v>
      </c>
      <c r="D65" s="148" t="str">
        <f>D64</f>
        <v>2190000200</v>
      </c>
      <c r="E65" s="148" t="s">
        <v>115</v>
      </c>
      <c r="F65" s="170">
        <f>F66</f>
        <v>11</v>
      </c>
    </row>
    <row r="66" spans="1:6" s="154" customFormat="1" ht="37.5" customHeight="1">
      <c r="A66" s="147" t="s">
        <v>153</v>
      </c>
      <c r="B66" s="185">
        <v>990</v>
      </c>
      <c r="C66" s="148" t="s">
        <v>76</v>
      </c>
      <c r="D66" s="148" t="str">
        <f>D65</f>
        <v>2190000200</v>
      </c>
      <c r="E66" s="148" t="s">
        <v>136</v>
      </c>
      <c r="F66" s="174">
        <f>расходы2016!G128</f>
        <v>11</v>
      </c>
    </row>
    <row r="67" spans="1:6" s="175" customFormat="1" ht="98.25" customHeight="1">
      <c r="A67" s="127" t="str">
        <f>расходы2016!A132</f>
        <v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v>
      </c>
      <c r="B67" s="186">
        <v>990</v>
      </c>
      <c r="C67" s="129" t="s">
        <v>76</v>
      </c>
      <c r="D67" s="129" t="str">
        <f>расходы2016!D132</f>
        <v>2190000300</v>
      </c>
      <c r="E67" s="129"/>
      <c r="F67" s="145">
        <f>F68</f>
        <v>7.3</v>
      </c>
    </row>
    <row r="68" spans="1:6" ht="30.75" customHeight="1">
      <c r="A68" s="147" t="s">
        <v>146</v>
      </c>
      <c r="B68" s="185">
        <v>990</v>
      </c>
      <c r="C68" s="148" t="s">
        <v>76</v>
      </c>
      <c r="D68" s="148" t="str">
        <f>D67</f>
        <v>2190000300</v>
      </c>
      <c r="E68" s="148" t="s">
        <v>115</v>
      </c>
      <c r="F68" s="150">
        <f>F69</f>
        <v>7.3</v>
      </c>
    </row>
    <row r="69" spans="1:6" ht="34.5" customHeight="1">
      <c r="A69" s="147" t="s">
        <v>153</v>
      </c>
      <c r="B69" s="185">
        <v>990</v>
      </c>
      <c r="C69" s="148" t="s">
        <v>76</v>
      </c>
      <c r="D69" s="149" t="str">
        <f>D68</f>
        <v>2190000300</v>
      </c>
      <c r="E69" s="149" t="s">
        <v>136</v>
      </c>
      <c r="F69" s="150">
        <f>расходы2016!G134</f>
        <v>7.3</v>
      </c>
    </row>
    <row r="70" spans="1:6" s="178" customFormat="1" ht="18" customHeight="1">
      <c r="A70" s="135" t="s">
        <v>77</v>
      </c>
      <c r="B70" s="184">
        <v>990</v>
      </c>
      <c r="C70" s="171" t="s">
        <v>78</v>
      </c>
      <c r="D70" s="378"/>
      <c r="E70" s="171"/>
      <c r="F70" s="177">
        <f>F71+F75+F79</f>
        <v>2397.8999999999996</v>
      </c>
    </row>
    <row r="71" spans="1:6" s="180" customFormat="1" ht="21.75" customHeight="1">
      <c r="A71" s="135" t="s">
        <v>113</v>
      </c>
      <c r="B71" s="184">
        <v>990</v>
      </c>
      <c r="C71" s="171" t="s">
        <v>114</v>
      </c>
      <c r="D71" s="378"/>
      <c r="E71" s="171"/>
      <c r="F71" s="179">
        <f>F72</f>
        <v>67.2</v>
      </c>
    </row>
    <row r="72" spans="1:6" s="143" customFormat="1" ht="162.75" customHeight="1">
      <c r="A72" s="362" t="str">
        <f>расходы2016!A139</f>
        <v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v>
      </c>
      <c r="B72" s="186">
        <v>990</v>
      </c>
      <c r="C72" s="128" t="s">
        <v>114</v>
      </c>
      <c r="D72" s="129" t="str">
        <f>расходы2016!D139</f>
        <v>5100000200</v>
      </c>
      <c r="E72" s="129"/>
      <c r="F72" s="145">
        <f>F73</f>
        <v>67.2</v>
      </c>
    </row>
    <row r="73" spans="1:6" s="154" customFormat="1" ht="26.25" customHeight="1">
      <c r="A73" s="147" t="s">
        <v>146</v>
      </c>
      <c r="B73" s="185">
        <v>990</v>
      </c>
      <c r="C73" s="148" t="s">
        <v>114</v>
      </c>
      <c r="D73" s="148" t="str">
        <f>D72</f>
        <v>5100000200</v>
      </c>
      <c r="E73" s="148" t="s">
        <v>115</v>
      </c>
      <c r="F73" s="181">
        <f>F74</f>
        <v>67.2</v>
      </c>
    </row>
    <row r="74" spans="1:6" s="154" customFormat="1" ht="42" customHeight="1">
      <c r="A74" s="147" t="s">
        <v>153</v>
      </c>
      <c r="B74" s="185">
        <v>990</v>
      </c>
      <c r="C74" s="158" t="s">
        <v>114</v>
      </c>
      <c r="D74" s="148" t="str">
        <f>D73</f>
        <v>5100000200</v>
      </c>
      <c r="E74" s="148" t="s">
        <v>136</v>
      </c>
      <c r="F74" s="181">
        <f>расходы2016!G141</f>
        <v>67.2</v>
      </c>
    </row>
    <row r="75" spans="1:6" s="180" customFormat="1" ht="30.75" customHeight="1">
      <c r="A75" s="135" t="s">
        <v>168</v>
      </c>
      <c r="B75" s="184">
        <v>990</v>
      </c>
      <c r="C75" s="171" t="s">
        <v>79</v>
      </c>
      <c r="D75" s="378"/>
      <c r="E75" s="171"/>
      <c r="F75" s="177">
        <f>F76</f>
        <v>2320.7</v>
      </c>
    </row>
    <row r="76" spans="1:6" s="143" customFormat="1" ht="69.75" customHeight="1">
      <c r="A76" s="127" t="str">
        <f>расходы2016!A145</f>
        <v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v>
      </c>
      <c r="B76" s="186">
        <v>990</v>
      </c>
      <c r="C76" s="129" t="s">
        <v>79</v>
      </c>
      <c r="D76" s="129" t="str">
        <f>расходы2016!D145</f>
        <v>3150000100</v>
      </c>
      <c r="E76" s="144"/>
      <c r="F76" s="145">
        <f>F77</f>
        <v>2320.7</v>
      </c>
    </row>
    <row r="77" spans="1:6" ht="27.75" customHeight="1">
      <c r="A77" s="147" t="s">
        <v>146</v>
      </c>
      <c r="B77" s="254">
        <v>990</v>
      </c>
      <c r="C77" s="182" t="s">
        <v>79</v>
      </c>
      <c r="D77" s="148" t="str">
        <f>D76</f>
        <v>3150000100</v>
      </c>
      <c r="E77" s="148" t="s">
        <v>115</v>
      </c>
      <c r="F77" s="181">
        <f>F78</f>
        <v>2320.7</v>
      </c>
    </row>
    <row r="78" spans="1:6" ht="38.25" customHeight="1">
      <c r="A78" s="147" t="s">
        <v>153</v>
      </c>
      <c r="B78" s="185">
        <v>990</v>
      </c>
      <c r="C78" s="148" t="s">
        <v>79</v>
      </c>
      <c r="D78" s="148" t="str">
        <f>D77</f>
        <v>3150000100</v>
      </c>
      <c r="E78" s="148" t="s">
        <v>136</v>
      </c>
      <c r="F78" s="181">
        <f>расходы2016!G147</f>
        <v>2320.7</v>
      </c>
    </row>
    <row r="79" spans="1:6" ht="27" customHeight="1">
      <c r="A79" s="135" t="s">
        <v>80</v>
      </c>
      <c r="B79" s="184">
        <v>990</v>
      </c>
      <c r="C79" s="171" t="s">
        <v>81</v>
      </c>
      <c r="D79" s="378"/>
      <c r="E79" s="183"/>
      <c r="F79" s="177">
        <f>F80</f>
        <v>10</v>
      </c>
    </row>
    <row r="80" spans="1:6" s="143" customFormat="1" ht="29.25" customHeight="1">
      <c r="A80" s="127" t="str">
        <f>расходы2016!A151</f>
        <v>Содействие развитию малого бизнеса на территории муниципального образования </v>
      </c>
      <c r="B80" s="186">
        <v>990</v>
      </c>
      <c r="C80" s="129" t="s">
        <v>81</v>
      </c>
      <c r="D80" s="129" t="str">
        <f>расходы2016!D151</f>
        <v>3450000100</v>
      </c>
      <c r="E80" s="144"/>
      <c r="F80" s="145">
        <f>F81</f>
        <v>10</v>
      </c>
    </row>
    <row r="81" spans="1:6" ht="28.5" customHeight="1">
      <c r="A81" s="147" t="s">
        <v>146</v>
      </c>
      <c r="B81" s="185">
        <v>990</v>
      </c>
      <c r="C81" s="148" t="s">
        <v>81</v>
      </c>
      <c r="D81" s="148" t="str">
        <f>D80</f>
        <v>3450000100</v>
      </c>
      <c r="E81" s="148" t="s">
        <v>115</v>
      </c>
      <c r="F81" s="150">
        <f>F82</f>
        <v>10</v>
      </c>
    </row>
    <row r="82" spans="1:6" ht="39.75" customHeight="1">
      <c r="A82" s="147" t="s">
        <v>153</v>
      </c>
      <c r="B82" s="185">
        <v>990</v>
      </c>
      <c r="C82" s="148" t="s">
        <v>81</v>
      </c>
      <c r="D82" s="148" t="str">
        <f>D81</f>
        <v>3450000100</v>
      </c>
      <c r="E82" s="148" t="s">
        <v>136</v>
      </c>
      <c r="F82" s="150">
        <f>расходы2016!G153</f>
        <v>10</v>
      </c>
    </row>
    <row r="83" spans="1:6" s="172" customFormat="1" ht="27" customHeight="1">
      <c r="A83" s="135" t="s">
        <v>82</v>
      </c>
      <c r="B83" s="184">
        <v>990</v>
      </c>
      <c r="C83" s="171" t="s">
        <v>83</v>
      </c>
      <c r="D83" s="378"/>
      <c r="E83" s="171"/>
      <c r="F83" s="177">
        <f>F84</f>
        <v>8735.2</v>
      </c>
    </row>
    <row r="84" spans="1:6" ht="17.25" customHeight="1">
      <c r="A84" s="135" t="s">
        <v>84</v>
      </c>
      <c r="B84" s="184">
        <v>990</v>
      </c>
      <c r="C84" s="171" t="s">
        <v>85</v>
      </c>
      <c r="D84" s="378"/>
      <c r="E84" s="183"/>
      <c r="F84" s="177">
        <f>F85+F98+F105+F112+F122</f>
        <v>8735.2</v>
      </c>
    </row>
    <row r="85" spans="1:6" s="154" customFormat="1" ht="30" customHeight="1">
      <c r="A85" s="127" t="str">
        <f>расходы2016!A158</f>
        <v>Благоустройство придомовых территорий и дворовых территорий </v>
      </c>
      <c r="B85" s="186">
        <v>990</v>
      </c>
      <c r="C85" s="129" t="s">
        <v>85</v>
      </c>
      <c r="D85" s="129" t="str">
        <f>расходы2016!D158</f>
        <v>6000000100</v>
      </c>
      <c r="E85" s="144"/>
      <c r="F85" s="145">
        <f>F86+F89+F92+F95</f>
        <v>285.6</v>
      </c>
    </row>
    <row r="86" spans="1:6" s="154" customFormat="1" ht="44.25" customHeight="1">
      <c r="A86" s="25" t="str">
        <f>расходы2016!A159</f>
        <v>Текущий ремонт придомовых территорий и дворовых территорий, включая проезды и въезды, пешеходные дорожки</v>
      </c>
      <c r="B86" s="26">
        <v>990</v>
      </c>
      <c r="C86" s="23" t="s">
        <v>85</v>
      </c>
      <c r="D86" s="23" t="str">
        <f>расходы2016!D159</f>
        <v>6000000101</v>
      </c>
      <c r="E86" s="27"/>
      <c r="F86" s="145">
        <f>F87</f>
        <v>100</v>
      </c>
    </row>
    <row r="87" spans="1:6" s="154" customFormat="1" ht="34.5" customHeight="1">
      <c r="A87" s="36" t="s">
        <v>361</v>
      </c>
      <c r="B87" s="33">
        <v>990</v>
      </c>
      <c r="C87" s="34" t="s">
        <v>85</v>
      </c>
      <c r="D87" s="34" t="str">
        <f>D86</f>
        <v>6000000101</v>
      </c>
      <c r="E87" s="34" t="s">
        <v>115</v>
      </c>
      <c r="F87" s="145">
        <f>F88</f>
        <v>100</v>
      </c>
    </row>
    <row r="88" spans="1:6" s="154" customFormat="1" ht="31.5" customHeight="1">
      <c r="A88" s="36" t="s">
        <v>153</v>
      </c>
      <c r="B88" s="33">
        <v>990</v>
      </c>
      <c r="C88" s="34" t="s">
        <v>85</v>
      </c>
      <c r="D88" s="34" t="str">
        <f>D87</f>
        <v>6000000101</v>
      </c>
      <c r="E88" s="34" t="s">
        <v>136</v>
      </c>
      <c r="F88" s="145">
        <f>расходы2016!G161</f>
        <v>100</v>
      </c>
    </row>
    <row r="89" spans="1:6" ht="27" customHeight="1">
      <c r="A89" s="127" t="s">
        <v>16</v>
      </c>
      <c r="B89" s="186">
        <v>990</v>
      </c>
      <c r="C89" s="129" t="s">
        <v>85</v>
      </c>
      <c r="D89" s="129" t="str">
        <f>расходы2016!D164</f>
        <v>6000000103</v>
      </c>
      <c r="E89" s="144"/>
      <c r="F89" s="145">
        <f>F90</f>
        <v>98.6</v>
      </c>
    </row>
    <row r="90" spans="1:6" ht="26.25" customHeight="1">
      <c r="A90" s="147" t="s">
        <v>146</v>
      </c>
      <c r="B90" s="185">
        <v>990</v>
      </c>
      <c r="C90" s="148" t="s">
        <v>85</v>
      </c>
      <c r="D90" s="148" t="str">
        <f>D89</f>
        <v>6000000103</v>
      </c>
      <c r="E90" s="118" t="s">
        <v>115</v>
      </c>
      <c r="F90" s="157">
        <f>F91</f>
        <v>98.6</v>
      </c>
    </row>
    <row r="91" spans="1:6" ht="37.5" customHeight="1">
      <c r="A91" s="147" t="s">
        <v>158</v>
      </c>
      <c r="B91" s="185">
        <v>990</v>
      </c>
      <c r="C91" s="148" t="s">
        <v>85</v>
      </c>
      <c r="D91" s="148" t="str">
        <f>D90</f>
        <v>6000000103</v>
      </c>
      <c r="E91" s="118" t="s">
        <v>136</v>
      </c>
      <c r="F91" s="157">
        <f>расходы2016!G166</f>
        <v>98.6</v>
      </c>
    </row>
    <row r="92" spans="1:9" ht="75" customHeight="1">
      <c r="A92" s="127" t="str">
        <f>расходы2016!A170</f>
        <v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v>
      </c>
      <c r="B92" s="186">
        <v>990</v>
      </c>
      <c r="C92" s="129" t="s">
        <v>85</v>
      </c>
      <c r="D92" s="129" t="str">
        <f>расходы2016!D170</f>
        <v>6000000104</v>
      </c>
      <c r="E92" s="144"/>
      <c r="F92" s="145">
        <f>F93</f>
        <v>42</v>
      </c>
      <c r="G92" s="187"/>
      <c r="H92" s="187"/>
      <c r="I92" s="187"/>
    </row>
    <row r="93" spans="1:9" ht="30.75" customHeight="1">
      <c r="A93" s="147" t="s">
        <v>146</v>
      </c>
      <c r="B93" s="185">
        <v>990</v>
      </c>
      <c r="C93" s="148" t="s">
        <v>85</v>
      </c>
      <c r="D93" s="148" t="str">
        <f>D92</f>
        <v>6000000104</v>
      </c>
      <c r="E93" s="148" t="s">
        <v>115</v>
      </c>
      <c r="F93" s="150">
        <f>F94</f>
        <v>42</v>
      </c>
      <c r="G93" s="187"/>
      <c r="H93" s="187"/>
      <c r="I93" s="187"/>
    </row>
    <row r="94" spans="1:9" ht="39" customHeight="1">
      <c r="A94" s="147" t="s">
        <v>153</v>
      </c>
      <c r="B94" s="185">
        <v>990</v>
      </c>
      <c r="C94" s="148" t="s">
        <v>85</v>
      </c>
      <c r="D94" s="148" t="str">
        <f>D93</f>
        <v>6000000104</v>
      </c>
      <c r="E94" s="148" t="s">
        <v>136</v>
      </c>
      <c r="F94" s="150">
        <f>расходы2016!G172</f>
        <v>42</v>
      </c>
      <c r="G94" s="187"/>
      <c r="H94" s="187"/>
      <c r="I94" s="187"/>
    </row>
    <row r="95" spans="1:9" ht="45.75" customHeight="1">
      <c r="A95" s="25" t="s">
        <v>385</v>
      </c>
      <c r="B95" s="186">
        <v>990</v>
      </c>
      <c r="C95" s="129" t="s">
        <v>85</v>
      </c>
      <c r="D95" s="129" t="str">
        <f>расходы2016!D177</f>
        <v>6000000105</v>
      </c>
      <c r="E95" s="144"/>
      <c r="F95" s="145">
        <f>F96</f>
        <v>45</v>
      </c>
      <c r="G95" s="187"/>
      <c r="H95" s="187"/>
      <c r="I95" s="187"/>
    </row>
    <row r="96" spans="1:9" ht="39" customHeight="1">
      <c r="A96" s="147" t="s">
        <v>146</v>
      </c>
      <c r="B96" s="185">
        <v>990</v>
      </c>
      <c r="C96" s="148" t="s">
        <v>85</v>
      </c>
      <c r="D96" s="148" t="str">
        <f>D95</f>
        <v>6000000105</v>
      </c>
      <c r="E96" s="148" t="s">
        <v>115</v>
      </c>
      <c r="F96" s="150">
        <f>F97</f>
        <v>45</v>
      </c>
      <c r="G96" s="187"/>
      <c r="H96" s="187"/>
      <c r="I96" s="187"/>
    </row>
    <row r="97" spans="1:9" ht="39" customHeight="1">
      <c r="A97" s="147" t="s">
        <v>153</v>
      </c>
      <c r="B97" s="185">
        <v>990</v>
      </c>
      <c r="C97" s="148" t="s">
        <v>85</v>
      </c>
      <c r="D97" s="148" t="str">
        <f>D96</f>
        <v>6000000105</v>
      </c>
      <c r="E97" s="148" t="s">
        <v>136</v>
      </c>
      <c r="F97" s="150">
        <f>расходы2016!G179</f>
        <v>45</v>
      </c>
      <c r="G97" s="187"/>
      <c r="H97" s="187"/>
      <c r="I97" s="187"/>
    </row>
    <row r="98" spans="1:6" s="169" customFormat="1" ht="57.75" customHeight="1">
      <c r="A98" s="127" t="str">
        <f>расходы2016!A182</f>
        <v>Благоустройство территории муниципального образования, связанное с обеспечением санитарного благополучия населения</v>
      </c>
      <c r="B98" s="186">
        <v>990</v>
      </c>
      <c r="C98" s="129" t="s">
        <v>85</v>
      </c>
      <c r="D98" s="129" t="str">
        <f>расходы2016!D182</f>
        <v>6000000200</v>
      </c>
      <c r="E98" s="144"/>
      <c r="F98" s="145">
        <f>F99+F102</f>
        <v>1305.6</v>
      </c>
    </row>
    <row r="99" spans="1:6" s="143" customFormat="1" ht="28.5" customHeight="1">
      <c r="A99" s="127" t="s">
        <v>86</v>
      </c>
      <c r="B99" s="186">
        <v>990</v>
      </c>
      <c r="C99" s="129" t="s">
        <v>85</v>
      </c>
      <c r="D99" s="129" t="str">
        <f>расходы2016!D183</f>
        <v>6000000203</v>
      </c>
      <c r="E99" s="144"/>
      <c r="F99" s="145">
        <f>F100</f>
        <v>402</v>
      </c>
    </row>
    <row r="100" spans="1:6" ht="29.25" customHeight="1">
      <c r="A100" s="147" t="s">
        <v>146</v>
      </c>
      <c r="B100" s="185">
        <v>990</v>
      </c>
      <c r="C100" s="148" t="s">
        <v>85</v>
      </c>
      <c r="D100" s="148" t="str">
        <f>D99</f>
        <v>6000000203</v>
      </c>
      <c r="E100" s="148" t="s">
        <v>115</v>
      </c>
      <c r="F100" s="150">
        <f>F101</f>
        <v>402</v>
      </c>
    </row>
    <row r="101" spans="1:6" ht="39.75" customHeight="1">
      <c r="A101" s="147" t="s">
        <v>153</v>
      </c>
      <c r="B101" s="185">
        <v>990</v>
      </c>
      <c r="C101" s="148" t="s">
        <v>85</v>
      </c>
      <c r="D101" s="148" t="str">
        <f>D100</f>
        <v>6000000203</v>
      </c>
      <c r="E101" s="148" t="s">
        <v>136</v>
      </c>
      <c r="F101" s="150">
        <f>расходы2016!G185</f>
        <v>402</v>
      </c>
    </row>
    <row r="102" spans="1:6" s="180" customFormat="1" ht="84.75" customHeight="1">
      <c r="A102" s="127" t="str">
        <f>расходы2016!A188</f>
        <v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v>
      </c>
      <c r="B102" s="186">
        <v>990</v>
      </c>
      <c r="C102" s="129" t="s">
        <v>85</v>
      </c>
      <c r="D102" s="129" t="str">
        <f>расходы2016!D188</f>
        <v>6000000204</v>
      </c>
      <c r="E102" s="129"/>
      <c r="F102" s="145">
        <f>F103</f>
        <v>903.6</v>
      </c>
    </row>
    <row r="103" spans="1:6" s="154" customFormat="1" ht="27.75" customHeight="1">
      <c r="A103" s="147" t="s">
        <v>146</v>
      </c>
      <c r="B103" s="185">
        <v>990</v>
      </c>
      <c r="C103" s="148" t="s">
        <v>85</v>
      </c>
      <c r="D103" s="148" t="str">
        <f>D102</f>
        <v>6000000204</v>
      </c>
      <c r="E103" s="148" t="s">
        <v>115</v>
      </c>
      <c r="F103" s="150">
        <f>F104</f>
        <v>903.6</v>
      </c>
    </row>
    <row r="104" spans="1:6" s="154" customFormat="1" ht="38.25" customHeight="1">
      <c r="A104" s="147" t="s">
        <v>153</v>
      </c>
      <c r="B104" s="185">
        <v>990</v>
      </c>
      <c r="C104" s="148" t="s">
        <v>85</v>
      </c>
      <c r="D104" s="148" t="str">
        <f>D103</f>
        <v>6000000204</v>
      </c>
      <c r="E104" s="148" t="s">
        <v>136</v>
      </c>
      <c r="F104" s="150">
        <f>расходы2016!G190</f>
        <v>903.6</v>
      </c>
    </row>
    <row r="105" spans="1:6" s="143" customFormat="1" ht="28.5" customHeight="1">
      <c r="A105" s="191" t="str">
        <f>расходы2016!A194</f>
        <v>Озеленение территории  муниципального образования </v>
      </c>
      <c r="B105" s="186">
        <v>990</v>
      </c>
      <c r="C105" s="188" t="s">
        <v>85</v>
      </c>
      <c r="D105" s="129" t="str">
        <f>расходы2016!D194</f>
        <v>6000000300</v>
      </c>
      <c r="E105" s="192"/>
      <c r="F105" s="190">
        <f>F106+F109</f>
        <v>1276.6</v>
      </c>
    </row>
    <row r="106" spans="1:6" s="193" customFormat="1" ht="79.5" customHeight="1">
      <c r="A106" s="191" t="str">
        <f>расходы2016!A195</f>
        <v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v>
      </c>
      <c r="B106" s="186">
        <v>990</v>
      </c>
      <c r="C106" s="188" t="s">
        <v>85</v>
      </c>
      <c r="D106" s="188" t="str">
        <f>расходы2016!D195</f>
        <v>6000000302</v>
      </c>
      <c r="E106" s="192"/>
      <c r="F106" s="190">
        <f>F107</f>
        <v>1169.1</v>
      </c>
    </row>
    <row r="107" spans="1:6" ht="27.75" customHeight="1">
      <c r="A107" s="147" t="s">
        <v>146</v>
      </c>
      <c r="B107" s="185">
        <v>990</v>
      </c>
      <c r="C107" s="194" t="s">
        <v>85</v>
      </c>
      <c r="D107" s="194" t="str">
        <f>D106</f>
        <v>6000000302</v>
      </c>
      <c r="E107" s="148" t="s">
        <v>115</v>
      </c>
      <c r="F107" s="181">
        <f>F108</f>
        <v>1169.1</v>
      </c>
    </row>
    <row r="108" spans="1:6" ht="33" customHeight="1">
      <c r="A108" s="147" t="s">
        <v>153</v>
      </c>
      <c r="B108" s="185">
        <v>990</v>
      </c>
      <c r="C108" s="194" t="s">
        <v>85</v>
      </c>
      <c r="D108" s="194" t="str">
        <f>D107</f>
        <v>6000000302</v>
      </c>
      <c r="E108" s="148" t="s">
        <v>136</v>
      </c>
      <c r="F108" s="181">
        <f>расходы2016!G197</f>
        <v>1169.1</v>
      </c>
    </row>
    <row r="109" spans="1:6" ht="42" customHeight="1">
      <c r="A109" s="25" t="s">
        <v>386</v>
      </c>
      <c r="B109" s="186">
        <v>990</v>
      </c>
      <c r="C109" s="188" t="s">
        <v>85</v>
      </c>
      <c r="D109" s="188" t="str">
        <f>расходы2016!D201</f>
        <v>6000000303</v>
      </c>
      <c r="E109" s="192"/>
      <c r="F109" s="190">
        <f>F110</f>
        <v>107.5</v>
      </c>
    </row>
    <row r="110" spans="1:6" ht="33" customHeight="1">
      <c r="A110" s="147" t="s">
        <v>146</v>
      </c>
      <c r="B110" s="185">
        <v>990</v>
      </c>
      <c r="C110" s="194" t="s">
        <v>85</v>
      </c>
      <c r="D110" s="194" t="str">
        <f>D109</f>
        <v>6000000303</v>
      </c>
      <c r="E110" s="148" t="s">
        <v>115</v>
      </c>
      <c r="F110" s="181">
        <f>F111</f>
        <v>107.5</v>
      </c>
    </row>
    <row r="111" spans="1:6" ht="33" customHeight="1">
      <c r="A111" s="147" t="s">
        <v>153</v>
      </c>
      <c r="B111" s="185">
        <v>990</v>
      </c>
      <c r="C111" s="194" t="s">
        <v>85</v>
      </c>
      <c r="D111" s="194" t="str">
        <f>D110</f>
        <v>6000000303</v>
      </c>
      <c r="E111" s="148" t="s">
        <v>136</v>
      </c>
      <c r="F111" s="181">
        <f>расходы2016!G203</f>
        <v>107.5</v>
      </c>
    </row>
    <row r="112" spans="1:6" s="154" customFormat="1" ht="44.25" customHeight="1">
      <c r="A112" s="191" t="str">
        <f>расходы2016!A206</f>
        <v>Прочие мероприятия в области благоустройства территории муниципального образования</v>
      </c>
      <c r="B112" s="186">
        <v>990</v>
      </c>
      <c r="C112" s="188" t="s">
        <v>85</v>
      </c>
      <c r="D112" s="188" t="str">
        <f>расходы2016!D206</f>
        <v>6000000400</v>
      </c>
      <c r="E112" s="192"/>
      <c r="F112" s="190">
        <f>F113+F116+F119</f>
        <v>2239.2</v>
      </c>
    </row>
    <row r="113" spans="1:6" s="143" customFormat="1" ht="45" customHeight="1">
      <c r="A113" s="191" t="str">
        <f>расходы2016!A207</f>
        <v>Создание зон отдыха, в том числе обустройство и содержание детских площадок</v>
      </c>
      <c r="B113" s="186">
        <v>990</v>
      </c>
      <c r="C113" s="188" t="s">
        <v>85</v>
      </c>
      <c r="D113" s="188" t="str">
        <f>расходы2016!D207</f>
        <v>6000000401</v>
      </c>
      <c r="E113" s="192"/>
      <c r="F113" s="190">
        <f>F114</f>
        <v>697.1</v>
      </c>
    </row>
    <row r="114" spans="1:6" s="154" customFormat="1" ht="29.25" customHeight="1">
      <c r="A114" s="147" t="s">
        <v>146</v>
      </c>
      <c r="B114" s="185">
        <v>990</v>
      </c>
      <c r="C114" s="194" t="s">
        <v>85</v>
      </c>
      <c r="D114" s="194" t="str">
        <f>D113</f>
        <v>6000000401</v>
      </c>
      <c r="E114" s="148" t="s">
        <v>115</v>
      </c>
      <c r="F114" s="195">
        <f>F115</f>
        <v>697.1</v>
      </c>
    </row>
    <row r="115" spans="1:6" s="154" customFormat="1" ht="33.75" customHeight="1">
      <c r="A115" s="147" t="s">
        <v>153</v>
      </c>
      <c r="B115" s="185">
        <v>990</v>
      </c>
      <c r="C115" s="194" t="s">
        <v>85</v>
      </c>
      <c r="D115" s="194" t="str">
        <f>D114</f>
        <v>6000000401</v>
      </c>
      <c r="E115" s="149" t="s">
        <v>136</v>
      </c>
      <c r="F115" s="195">
        <f>расходы2016!G209</f>
        <v>697.1</v>
      </c>
    </row>
    <row r="116" spans="1:6" s="180" customFormat="1" ht="28.5" customHeight="1">
      <c r="A116" s="127" t="s">
        <v>87</v>
      </c>
      <c r="B116" s="186">
        <v>990</v>
      </c>
      <c r="C116" s="129" t="s">
        <v>85</v>
      </c>
      <c r="D116" s="129" t="str">
        <f>расходы2016!D214</f>
        <v>6000000402</v>
      </c>
      <c r="E116" s="129"/>
      <c r="F116" s="145">
        <f>F117</f>
        <v>1372.1</v>
      </c>
    </row>
    <row r="117" spans="1:6" ht="30.75" customHeight="1">
      <c r="A117" s="147" t="s">
        <v>146</v>
      </c>
      <c r="B117" s="185">
        <v>990</v>
      </c>
      <c r="C117" s="148" t="s">
        <v>85</v>
      </c>
      <c r="D117" s="148" t="str">
        <f>D116</f>
        <v>6000000402</v>
      </c>
      <c r="E117" s="148" t="s">
        <v>115</v>
      </c>
      <c r="F117" s="150">
        <f>F118</f>
        <v>1372.1</v>
      </c>
    </row>
    <row r="118" spans="1:6" ht="38.25" customHeight="1">
      <c r="A118" s="147" t="s">
        <v>153</v>
      </c>
      <c r="B118" s="185">
        <v>990</v>
      </c>
      <c r="C118" s="148" t="s">
        <v>85</v>
      </c>
      <c r="D118" s="148" t="str">
        <f>D117</f>
        <v>6000000402</v>
      </c>
      <c r="E118" s="148" t="s">
        <v>136</v>
      </c>
      <c r="F118" s="150">
        <f>расходы2016!G216</f>
        <v>1372.1</v>
      </c>
    </row>
    <row r="119" spans="1:6" s="143" customFormat="1" ht="43.5" customHeight="1">
      <c r="A119" s="127" t="str">
        <f>расходы2016!A221</f>
        <v>Выполнение оформления к праздничным мероприятиям на территории муниципального образования </v>
      </c>
      <c r="B119" s="186">
        <v>990</v>
      </c>
      <c r="C119" s="188" t="s">
        <v>85</v>
      </c>
      <c r="D119" s="188" t="str">
        <f>расходы2016!D221</f>
        <v>6000000403</v>
      </c>
      <c r="E119" s="192"/>
      <c r="F119" s="190">
        <f>F120</f>
        <v>170</v>
      </c>
    </row>
    <row r="120" spans="1:6" s="154" customFormat="1" ht="27" customHeight="1">
      <c r="A120" s="147" t="s">
        <v>146</v>
      </c>
      <c r="B120" s="185">
        <v>990</v>
      </c>
      <c r="C120" s="194" t="s">
        <v>85</v>
      </c>
      <c r="D120" s="194" t="str">
        <f>D119</f>
        <v>6000000403</v>
      </c>
      <c r="E120" s="149" t="s">
        <v>115</v>
      </c>
      <c r="F120" s="181">
        <f>F121</f>
        <v>170</v>
      </c>
    </row>
    <row r="121" spans="1:6" s="154" customFormat="1" ht="38.25" customHeight="1">
      <c r="A121" s="147" t="s">
        <v>153</v>
      </c>
      <c r="B121" s="185">
        <v>990</v>
      </c>
      <c r="C121" s="194" t="s">
        <v>85</v>
      </c>
      <c r="D121" s="194" t="str">
        <f>D120</f>
        <v>6000000403</v>
      </c>
      <c r="E121" s="149" t="s">
        <v>136</v>
      </c>
      <c r="F121" s="181">
        <f>расходы2016!G223</f>
        <v>170</v>
      </c>
    </row>
    <row r="122" spans="1:6" ht="71.25" customHeight="1">
      <c r="A122" s="261" t="s">
        <v>408</v>
      </c>
      <c r="B122" s="186">
        <v>990</v>
      </c>
      <c r="C122" s="188" t="s">
        <v>85</v>
      </c>
      <c r="D122" s="379" t="str">
        <f>расходы2016!D226</f>
        <v>60000G8316</v>
      </c>
      <c r="E122" s="189"/>
      <c r="F122" s="190">
        <f>F123</f>
        <v>3628.2</v>
      </c>
    </row>
    <row r="123" spans="1:6" ht="29.25" customHeight="1">
      <c r="A123" s="147" t="s">
        <v>146</v>
      </c>
      <c r="B123" s="185">
        <v>990</v>
      </c>
      <c r="C123" s="148" t="s">
        <v>85</v>
      </c>
      <c r="D123" s="371" t="str">
        <f>D122</f>
        <v>60000G8316</v>
      </c>
      <c r="E123" s="148" t="s">
        <v>115</v>
      </c>
      <c r="F123" s="181">
        <f>F124</f>
        <v>3628.2</v>
      </c>
    </row>
    <row r="124" spans="1:6" ht="37.5" customHeight="1">
      <c r="A124" s="147" t="s">
        <v>153</v>
      </c>
      <c r="B124" s="185">
        <v>990</v>
      </c>
      <c r="C124" s="148" t="s">
        <v>85</v>
      </c>
      <c r="D124" s="371" t="str">
        <f>D123</f>
        <v>60000G8316</v>
      </c>
      <c r="E124" s="148" t="s">
        <v>136</v>
      </c>
      <c r="F124" s="181">
        <f>расходы2016!G228</f>
        <v>3628.2</v>
      </c>
    </row>
    <row r="125" spans="1:6" s="201" customFormat="1" ht="15" customHeight="1">
      <c r="A125" s="196" t="s">
        <v>88</v>
      </c>
      <c r="B125" s="244">
        <v>990</v>
      </c>
      <c r="C125" s="199" t="s">
        <v>89</v>
      </c>
      <c r="D125" s="380"/>
      <c r="E125" s="199"/>
      <c r="F125" s="200">
        <f>F126</f>
        <v>3.5</v>
      </c>
    </row>
    <row r="126" spans="1:6" s="140" customFormat="1" ht="32.25" customHeight="1">
      <c r="A126" s="202" t="s">
        <v>90</v>
      </c>
      <c r="B126" s="184">
        <v>990</v>
      </c>
      <c r="C126" s="255" t="s">
        <v>91</v>
      </c>
      <c r="D126" s="381"/>
      <c r="E126" s="204"/>
      <c r="F126" s="179">
        <f>F127</f>
        <v>3.5</v>
      </c>
    </row>
    <row r="127" spans="1:6" s="143" customFormat="1" ht="42.75" customHeight="1">
      <c r="A127" s="221" t="str">
        <f>расходы2016!A233</f>
        <v>Участие в мероприятиях по охране окружающей среды в границах муниципального образования</v>
      </c>
      <c r="B127" s="186">
        <v>990</v>
      </c>
      <c r="C127" s="129" t="s">
        <v>91</v>
      </c>
      <c r="D127" s="188" t="str">
        <f>расходы2016!D233</f>
        <v>4100000100</v>
      </c>
      <c r="E127" s="259"/>
      <c r="F127" s="145">
        <f>F128</f>
        <v>3.5</v>
      </c>
    </row>
    <row r="128" spans="1:6" ht="26.25" customHeight="1">
      <c r="A128" s="147" t="s">
        <v>146</v>
      </c>
      <c r="B128" s="185">
        <v>990</v>
      </c>
      <c r="C128" s="148" t="s">
        <v>91</v>
      </c>
      <c r="D128" s="194" t="str">
        <f>D127</f>
        <v>4100000100</v>
      </c>
      <c r="E128" s="148" t="s">
        <v>115</v>
      </c>
      <c r="F128" s="150">
        <f>F129</f>
        <v>3.5</v>
      </c>
    </row>
    <row r="129" spans="1:6" ht="41.25" customHeight="1">
      <c r="A129" s="147" t="s">
        <v>153</v>
      </c>
      <c r="B129" s="185">
        <v>990</v>
      </c>
      <c r="C129" s="148" t="s">
        <v>91</v>
      </c>
      <c r="D129" s="194" t="str">
        <f>D128</f>
        <v>4100000100</v>
      </c>
      <c r="E129" s="148" t="s">
        <v>136</v>
      </c>
      <c r="F129" s="150">
        <f>расходы2016!G235</f>
        <v>3.5</v>
      </c>
    </row>
    <row r="130" spans="1:6" s="172" customFormat="1" ht="19.5" customHeight="1">
      <c r="A130" s="207" t="s">
        <v>92</v>
      </c>
      <c r="B130" s="244">
        <v>990</v>
      </c>
      <c r="C130" s="256" t="s">
        <v>93</v>
      </c>
      <c r="D130" s="380"/>
      <c r="E130" s="244"/>
      <c r="F130" s="208">
        <f>F131+F135</f>
        <v>2072.6</v>
      </c>
    </row>
    <row r="131" spans="1:6" s="172" customFormat="1" ht="42.75" customHeight="1">
      <c r="A131" s="135" t="s">
        <v>161</v>
      </c>
      <c r="B131" s="184">
        <v>990</v>
      </c>
      <c r="C131" s="171" t="s">
        <v>94</v>
      </c>
      <c r="D131" s="381"/>
      <c r="E131" s="260"/>
      <c r="F131" s="177">
        <f>F132</f>
        <v>108.6</v>
      </c>
    </row>
    <row r="132" spans="1:6" s="172" customFormat="1" ht="82.5" customHeight="1">
      <c r="A132" s="127" t="str">
        <f>расходы2016!A240</f>
        <v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v>
      </c>
      <c r="B132" s="186">
        <v>990</v>
      </c>
      <c r="C132" s="210" t="s">
        <v>94</v>
      </c>
      <c r="D132" s="210" t="str">
        <f>расходы2016!D240</f>
        <v>4280000100</v>
      </c>
      <c r="E132" s="211"/>
      <c r="F132" s="145">
        <f>F133</f>
        <v>108.6</v>
      </c>
    </row>
    <row r="133" spans="1:6" s="172" customFormat="1" ht="26.25" customHeight="1">
      <c r="A133" s="147" t="s">
        <v>146</v>
      </c>
      <c r="B133" s="185">
        <v>990</v>
      </c>
      <c r="C133" s="212" t="s">
        <v>94</v>
      </c>
      <c r="D133" s="212" t="str">
        <f>D132</f>
        <v>4280000100</v>
      </c>
      <c r="E133" s="213" t="s">
        <v>115</v>
      </c>
      <c r="F133" s="157">
        <f>F134</f>
        <v>108.6</v>
      </c>
    </row>
    <row r="134" spans="1:6" s="172" customFormat="1" ht="40.5" customHeight="1">
      <c r="A134" s="147" t="s">
        <v>153</v>
      </c>
      <c r="B134" s="185">
        <v>990</v>
      </c>
      <c r="C134" s="212" t="s">
        <v>94</v>
      </c>
      <c r="D134" s="212" t="str">
        <f>D133</f>
        <v>4280000100</v>
      </c>
      <c r="E134" s="213" t="s">
        <v>136</v>
      </c>
      <c r="F134" s="157">
        <f>расходы2016!G242</f>
        <v>108.6</v>
      </c>
    </row>
    <row r="135" spans="1:6" ht="30" customHeight="1">
      <c r="A135" s="207" t="s">
        <v>95</v>
      </c>
      <c r="B135" s="244">
        <v>990</v>
      </c>
      <c r="C135" s="199" t="s">
        <v>96</v>
      </c>
      <c r="D135" s="380"/>
      <c r="E135" s="215"/>
      <c r="F135" s="208">
        <f>F136+F139+F142+F145+F148+F151+F154</f>
        <v>1963.9999999999998</v>
      </c>
    </row>
    <row r="136" spans="1:6" ht="31.5" customHeight="1">
      <c r="A136" s="127" t="str">
        <f>расходы2016!A246</f>
        <v>Проведение работ по военно-патриотическому воспитанию граждан</v>
      </c>
      <c r="B136" s="186">
        <v>990</v>
      </c>
      <c r="C136" s="210" t="s">
        <v>96</v>
      </c>
      <c r="D136" s="210" t="str">
        <f>расходы2016!D246</f>
        <v>4310000100</v>
      </c>
      <c r="E136" s="211"/>
      <c r="F136" s="145">
        <f>F137</f>
        <v>36</v>
      </c>
    </row>
    <row r="137" spans="1:6" ht="25.5" customHeight="1">
      <c r="A137" s="147" t="s">
        <v>146</v>
      </c>
      <c r="B137" s="185">
        <v>990</v>
      </c>
      <c r="C137" s="212" t="s">
        <v>96</v>
      </c>
      <c r="D137" s="212" t="str">
        <f>D136</f>
        <v>4310000100</v>
      </c>
      <c r="E137" s="213" t="s">
        <v>115</v>
      </c>
      <c r="F137" s="150">
        <f>F138</f>
        <v>36</v>
      </c>
    </row>
    <row r="138" spans="1:6" ht="39" customHeight="1">
      <c r="A138" s="147" t="s">
        <v>153</v>
      </c>
      <c r="B138" s="185">
        <v>990</v>
      </c>
      <c r="C138" s="212" t="s">
        <v>96</v>
      </c>
      <c r="D138" s="212" t="str">
        <f>D137</f>
        <v>4310000100</v>
      </c>
      <c r="E138" s="213" t="s">
        <v>136</v>
      </c>
      <c r="F138" s="150">
        <f>расходы2016!G248</f>
        <v>36</v>
      </c>
    </row>
    <row r="139" spans="1:6" ht="39.75" customHeight="1">
      <c r="A139" s="127" t="str">
        <f>расходы2016!A253</f>
        <v>Организация и проведение досуговых мероприятий для жителей   муниципального образования</v>
      </c>
      <c r="B139" s="186">
        <v>990</v>
      </c>
      <c r="C139" s="210" t="s">
        <v>96</v>
      </c>
      <c r="D139" s="210" t="str">
        <f>расходы2016!D253</f>
        <v>4310000200</v>
      </c>
      <c r="E139" s="213"/>
      <c r="F139" s="145">
        <f>F140</f>
        <v>1892.9999999999998</v>
      </c>
    </row>
    <row r="140" spans="1:6" ht="27.75" customHeight="1">
      <c r="A140" s="147" t="s">
        <v>146</v>
      </c>
      <c r="B140" s="185">
        <v>990</v>
      </c>
      <c r="C140" s="212" t="s">
        <v>96</v>
      </c>
      <c r="D140" s="212" t="str">
        <f>D139</f>
        <v>4310000200</v>
      </c>
      <c r="E140" s="213" t="s">
        <v>115</v>
      </c>
      <c r="F140" s="157">
        <f>F141</f>
        <v>1892.9999999999998</v>
      </c>
    </row>
    <row r="141" spans="1:6" ht="33.75" customHeight="1">
      <c r="A141" s="147" t="s">
        <v>153</v>
      </c>
      <c r="B141" s="185">
        <v>990</v>
      </c>
      <c r="C141" s="212" t="s">
        <v>96</v>
      </c>
      <c r="D141" s="212" t="str">
        <f>D140</f>
        <v>4310000200</v>
      </c>
      <c r="E141" s="213" t="s">
        <v>136</v>
      </c>
      <c r="F141" s="157">
        <f>расходы2016!G255</f>
        <v>1892.9999999999998</v>
      </c>
    </row>
    <row r="142" spans="1:6" s="175" customFormat="1" ht="81.75" customHeight="1">
      <c r="A142" s="127" t="str">
        <f>расходы2016!A264</f>
        <v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v>
      </c>
      <c r="B142" s="186">
        <v>990</v>
      </c>
      <c r="C142" s="128" t="s">
        <v>96</v>
      </c>
      <c r="D142" s="129" t="str">
        <f>расходы2016!D264</f>
        <v>7950000400</v>
      </c>
      <c r="E142" s="129"/>
      <c r="F142" s="163">
        <f>F143</f>
        <v>7</v>
      </c>
    </row>
    <row r="143" spans="1:6" ht="26.25" customHeight="1">
      <c r="A143" s="147" t="s">
        <v>146</v>
      </c>
      <c r="B143" s="185">
        <v>990</v>
      </c>
      <c r="C143" s="158" t="s">
        <v>96</v>
      </c>
      <c r="D143" s="148" t="str">
        <f>D142</f>
        <v>7950000400</v>
      </c>
      <c r="E143" s="118" t="s">
        <v>115</v>
      </c>
      <c r="F143" s="160">
        <f>F144</f>
        <v>7</v>
      </c>
    </row>
    <row r="144" spans="1:6" ht="37.5" customHeight="1">
      <c r="A144" s="147" t="s">
        <v>153</v>
      </c>
      <c r="B144" s="185">
        <v>990</v>
      </c>
      <c r="C144" s="148" t="s">
        <v>96</v>
      </c>
      <c r="D144" s="148" t="str">
        <f>D143</f>
        <v>7950000400</v>
      </c>
      <c r="E144" s="118" t="s">
        <v>136</v>
      </c>
      <c r="F144" s="150">
        <f>расходы2016!G266</f>
        <v>7</v>
      </c>
    </row>
    <row r="145" spans="1:6" s="193" customFormat="1" ht="68.25" customHeight="1">
      <c r="A145" s="127" t="str">
        <f>расходы2016!A269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B145" s="186">
        <v>990</v>
      </c>
      <c r="C145" s="129" t="s">
        <v>96</v>
      </c>
      <c r="D145" s="129" t="str">
        <f>расходы2016!D269</f>
        <v>7950000500</v>
      </c>
      <c r="E145" s="129"/>
      <c r="F145" s="145">
        <f>F146</f>
        <v>7</v>
      </c>
    </row>
    <row r="146" spans="1:6" ht="24.75" customHeight="1">
      <c r="A146" s="147" t="s">
        <v>146</v>
      </c>
      <c r="B146" s="185">
        <v>990</v>
      </c>
      <c r="C146" s="148" t="s">
        <v>96</v>
      </c>
      <c r="D146" s="148" t="str">
        <f>D145</f>
        <v>7950000500</v>
      </c>
      <c r="E146" s="118" t="s">
        <v>115</v>
      </c>
      <c r="F146" s="160">
        <f>F147</f>
        <v>7</v>
      </c>
    </row>
    <row r="147" spans="1:6" ht="37.5" customHeight="1">
      <c r="A147" s="147" t="s">
        <v>153</v>
      </c>
      <c r="B147" s="185">
        <v>990</v>
      </c>
      <c r="C147" s="148" t="s">
        <v>96</v>
      </c>
      <c r="D147" s="148" t="str">
        <f>D146</f>
        <v>7950000500</v>
      </c>
      <c r="E147" s="118" t="s">
        <v>136</v>
      </c>
      <c r="F147" s="160">
        <f>расходы2016!G271</f>
        <v>7</v>
      </c>
    </row>
    <row r="148" spans="1:6" s="143" customFormat="1" ht="72.75" customHeight="1">
      <c r="A148" s="127" t="str">
        <f>расходы2016!A274</f>
        <v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v>
      </c>
      <c r="B148" s="186">
        <v>990</v>
      </c>
      <c r="C148" s="128" t="s">
        <v>96</v>
      </c>
      <c r="D148" s="129" t="str">
        <f>расходы2016!D274</f>
        <v>7950000600</v>
      </c>
      <c r="E148" s="144"/>
      <c r="F148" s="163">
        <f>F149</f>
        <v>7</v>
      </c>
    </row>
    <row r="149" spans="1:6" ht="26.25" customHeight="1">
      <c r="A149" s="147" t="s">
        <v>146</v>
      </c>
      <c r="B149" s="253">
        <v>990</v>
      </c>
      <c r="C149" s="153" t="s">
        <v>96</v>
      </c>
      <c r="D149" s="118" t="str">
        <f>D148</f>
        <v>7950000600</v>
      </c>
      <c r="E149" s="118" t="s">
        <v>115</v>
      </c>
      <c r="F149" s="160">
        <f>F150</f>
        <v>7</v>
      </c>
    </row>
    <row r="150" spans="1:6" ht="38.25" customHeight="1">
      <c r="A150" s="147" t="s">
        <v>153</v>
      </c>
      <c r="B150" s="253">
        <v>990</v>
      </c>
      <c r="C150" s="153" t="s">
        <v>96</v>
      </c>
      <c r="D150" s="118" t="str">
        <f>D149</f>
        <v>7950000600</v>
      </c>
      <c r="E150" s="118" t="s">
        <v>136</v>
      </c>
      <c r="F150" s="160">
        <f>расходы2016!G276</f>
        <v>7</v>
      </c>
    </row>
    <row r="151" spans="1:6" s="193" customFormat="1" ht="84" customHeight="1">
      <c r="A151" s="127" t="str">
        <f>расходы2016!A279</f>
        <v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v>
      </c>
      <c r="B151" s="186">
        <v>990</v>
      </c>
      <c r="C151" s="128" t="s">
        <v>96</v>
      </c>
      <c r="D151" s="129" t="str">
        <f>расходы2016!D279</f>
        <v>7950000700</v>
      </c>
      <c r="E151" s="129"/>
      <c r="F151" s="163">
        <f>F152</f>
        <v>7</v>
      </c>
    </row>
    <row r="152" spans="1:6" ht="29.25" customHeight="1">
      <c r="A152" s="147" t="s">
        <v>146</v>
      </c>
      <c r="B152" s="185">
        <v>990</v>
      </c>
      <c r="C152" s="158" t="s">
        <v>96</v>
      </c>
      <c r="D152" s="148" t="str">
        <f>D151</f>
        <v>7950000700</v>
      </c>
      <c r="E152" s="118" t="s">
        <v>115</v>
      </c>
      <c r="F152" s="160">
        <f>F153</f>
        <v>7</v>
      </c>
    </row>
    <row r="153" spans="1:6" ht="33" customHeight="1">
      <c r="A153" s="147" t="s">
        <v>153</v>
      </c>
      <c r="B153" s="185">
        <v>990</v>
      </c>
      <c r="C153" s="158" t="s">
        <v>96</v>
      </c>
      <c r="D153" s="148" t="str">
        <f>D152</f>
        <v>7950000700</v>
      </c>
      <c r="E153" s="118" t="s">
        <v>136</v>
      </c>
      <c r="F153" s="160">
        <f>расходы2016!G281</f>
        <v>7</v>
      </c>
    </row>
    <row r="154" spans="1:6" s="143" customFormat="1" ht="108.75" customHeight="1">
      <c r="A154" s="127" t="str">
        <f>расходы2016!A284</f>
        <v>Ведомственная целевая программа по участию в реализации мероприятий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v>
      </c>
      <c r="B154" s="186">
        <v>990</v>
      </c>
      <c r="C154" s="128" t="s">
        <v>96</v>
      </c>
      <c r="D154" s="129" t="str">
        <f>расходы2016!D284</f>
        <v>7950000800</v>
      </c>
      <c r="E154" s="129"/>
      <c r="F154" s="163">
        <f>F155</f>
        <v>7</v>
      </c>
    </row>
    <row r="155" spans="1:6" ht="24" customHeight="1">
      <c r="A155" s="147" t="s">
        <v>146</v>
      </c>
      <c r="B155" s="185">
        <v>990</v>
      </c>
      <c r="C155" s="158" t="s">
        <v>96</v>
      </c>
      <c r="D155" s="148" t="str">
        <f>D154</f>
        <v>7950000800</v>
      </c>
      <c r="E155" s="118" t="s">
        <v>115</v>
      </c>
      <c r="F155" s="160">
        <f>F156</f>
        <v>7</v>
      </c>
    </row>
    <row r="156" spans="1:6" ht="42" customHeight="1">
      <c r="A156" s="147" t="s">
        <v>153</v>
      </c>
      <c r="B156" s="185">
        <v>990</v>
      </c>
      <c r="C156" s="158" t="s">
        <v>96</v>
      </c>
      <c r="D156" s="148" t="str">
        <f>D155</f>
        <v>7950000800</v>
      </c>
      <c r="E156" s="118" t="s">
        <v>136</v>
      </c>
      <c r="F156" s="160">
        <f>расходы2016!G286</f>
        <v>7</v>
      </c>
    </row>
    <row r="157" spans="1:6" ht="18.75" customHeight="1">
      <c r="A157" s="207" t="s">
        <v>97</v>
      </c>
      <c r="B157" s="244">
        <v>990</v>
      </c>
      <c r="C157" s="217" t="s">
        <v>98</v>
      </c>
      <c r="D157" s="382"/>
      <c r="E157" s="217"/>
      <c r="F157" s="208">
        <f>F158</f>
        <v>1173.9</v>
      </c>
    </row>
    <row r="158" spans="1:6" ht="15.75" customHeight="1">
      <c r="A158" s="135" t="s">
        <v>99</v>
      </c>
      <c r="B158" s="184">
        <v>990</v>
      </c>
      <c r="C158" s="219" t="s">
        <v>100</v>
      </c>
      <c r="D158" s="383"/>
      <c r="E158" s="220"/>
      <c r="F158" s="177">
        <f>F159+F162</f>
        <v>1173.9</v>
      </c>
    </row>
    <row r="159" spans="1:6" ht="54.75" customHeight="1">
      <c r="A159" s="221" t="s">
        <v>101</v>
      </c>
      <c r="B159" s="186">
        <v>990</v>
      </c>
      <c r="C159" s="210" t="s">
        <v>100</v>
      </c>
      <c r="D159" s="210" t="str">
        <f>расходы2016!D291</f>
        <v>4400000100</v>
      </c>
      <c r="E159" s="211"/>
      <c r="F159" s="145">
        <f>F160</f>
        <v>1007.5</v>
      </c>
    </row>
    <row r="160" spans="1:6" ht="30" customHeight="1">
      <c r="A160" s="147" t="s">
        <v>146</v>
      </c>
      <c r="B160" s="185">
        <v>990</v>
      </c>
      <c r="C160" s="212" t="s">
        <v>100</v>
      </c>
      <c r="D160" s="212" t="str">
        <f>D159</f>
        <v>4400000100</v>
      </c>
      <c r="E160" s="213" t="s">
        <v>115</v>
      </c>
      <c r="F160" s="157">
        <f>F161</f>
        <v>1007.5</v>
      </c>
    </row>
    <row r="161" spans="1:6" ht="35.25" customHeight="1">
      <c r="A161" s="147" t="s">
        <v>153</v>
      </c>
      <c r="B161" s="185">
        <v>990</v>
      </c>
      <c r="C161" s="212" t="s">
        <v>100</v>
      </c>
      <c r="D161" s="212" t="str">
        <f>D160</f>
        <v>4400000100</v>
      </c>
      <c r="E161" s="213" t="s">
        <v>136</v>
      </c>
      <c r="F161" s="157">
        <f>расходы2016!G293</f>
        <v>1007.5</v>
      </c>
    </row>
    <row r="162" spans="1:6" s="193" customFormat="1" ht="54" customHeight="1">
      <c r="A162" s="127" t="str">
        <f>расходы2016!A297</f>
        <v>Ведомственная целевая программа по организации и проведению мероприятий по сохранению и развитию местных традиций и обрядов</v>
      </c>
      <c r="B162" s="186">
        <v>990</v>
      </c>
      <c r="C162" s="210" t="s">
        <v>100</v>
      </c>
      <c r="D162" s="210" t="str">
        <f>расходы2016!D297</f>
        <v>7950000900</v>
      </c>
      <c r="E162" s="210"/>
      <c r="F162" s="145">
        <f>F163</f>
        <v>166.4</v>
      </c>
    </row>
    <row r="163" spans="1:6" ht="25.5" customHeight="1">
      <c r="A163" s="147" t="s">
        <v>146</v>
      </c>
      <c r="B163" s="185">
        <v>990</v>
      </c>
      <c r="C163" s="212" t="s">
        <v>100</v>
      </c>
      <c r="D163" s="212" t="str">
        <f>D162</f>
        <v>7950000900</v>
      </c>
      <c r="E163" s="212" t="s">
        <v>115</v>
      </c>
      <c r="F163" s="157">
        <f>F164</f>
        <v>166.4</v>
      </c>
    </row>
    <row r="164" spans="1:6" ht="41.25" customHeight="1">
      <c r="A164" s="147" t="s">
        <v>153</v>
      </c>
      <c r="B164" s="185">
        <v>990</v>
      </c>
      <c r="C164" s="212" t="s">
        <v>100</v>
      </c>
      <c r="D164" s="212" t="str">
        <f>D163</f>
        <v>7950000900</v>
      </c>
      <c r="E164" s="212" t="s">
        <v>136</v>
      </c>
      <c r="F164" s="157">
        <f>расходы2016!G299</f>
        <v>166.4</v>
      </c>
    </row>
    <row r="165" spans="1:6" s="201" customFormat="1" ht="24.75" customHeight="1">
      <c r="A165" s="207" t="s">
        <v>102</v>
      </c>
      <c r="B165" s="244">
        <v>990</v>
      </c>
      <c r="C165" s="256" t="s">
        <v>103</v>
      </c>
      <c r="D165" s="382"/>
      <c r="E165" s="217"/>
      <c r="F165" s="208">
        <f>F166</f>
        <v>209.6</v>
      </c>
    </row>
    <row r="166" spans="1:6" s="140" customFormat="1" ht="18.75" customHeight="1">
      <c r="A166" s="223" t="s">
        <v>144</v>
      </c>
      <c r="B166" s="184">
        <v>990</v>
      </c>
      <c r="C166" s="171" t="s">
        <v>142</v>
      </c>
      <c r="D166" s="383"/>
      <c r="E166" s="219"/>
      <c r="F166" s="177">
        <f>F167</f>
        <v>209.6</v>
      </c>
    </row>
    <row r="167" spans="1:6" s="175" customFormat="1" ht="189" customHeight="1">
      <c r="A167" s="362" t="str">
        <f>расходы2016!A306</f>
        <v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v>
      </c>
      <c r="B167" s="186">
        <v>990</v>
      </c>
      <c r="C167" s="129" t="s">
        <v>142</v>
      </c>
      <c r="D167" s="210" t="str">
        <f>расходы2016!D306</f>
        <v>5050000100</v>
      </c>
      <c r="E167" s="210"/>
      <c r="F167" s="145">
        <f>F168</f>
        <v>209.6</v>
      </c>
    </row>
    <row r="168" spans="1:6" s="143" customFormat="1" ht="23.25" customHeight="1">
      <c r="A168" s="147" t="s">
        <v>167</v>
      </c>
      <c r="B168" s="185">
        <v>990</v>
      </c>
      <c r="C168" s="148" t="s">
        <v>142</v>
      </c>
      <c r="D168" s="212" t="str">
        <f>D167</f>
        <v>5050000100</v>
      </c>
      <c r="E168" s="212" t="s">
        <v>133</v>
      </c>
      <c r="F168" s="150">
        <f>F169</f>
        <v>209.6</v>
      </c>
    </row>
    <row r="169" spans="1:6" s="143" customFormat="1" ht="25.5" customHeight="1">
      <c r="A169" s="147" t="s">
        <v>160</v>
      </c>
      <c r="B169" s="185">
        <v>990</v>
      </c>
      <c r="C169" s="148" t="s">
        <v>142</v>
      </c>
      <c r="D169" s="212" t="str">
        <f>D168</f>
        <v>5050000100</v>
      </c>
      <c r="E169" s="212" t="s">
        <v>138</v>
      </c>
      <c r="F169" s="150">
        <f>расходы2016!G308</f>
        <v>209.6</v>
      </c>
    </row>
    <row r="170" spans="1:8" ht="18" customHeight="1">
      <c r="A170" s="207" t="s">
        <v>104</v>
      </c>
      <c r="B170" s="244">
        <v>990</v>
      </c>
      <c r="C170" s="256" t="s">
        <v>105</v>
      </c>
      <c r="D170" s="382"/>
      <c r="E170" s="217"/>
      <c r="F170" s="208">
        <f>F171</f>
        <v>1023.9</v>
      </c>
      <c r="G170" s="225"/>
      <c r="H170" s="187"/>
    </row>
    <row r="171" spans="1:8" s="140" customFormat="1" ht="15.75" customHeight="1">
      <c r="A171" s="135" t="s">
        <v>106</v>
      </c>
      <c r="B171" s="184">
        <v>990</v>
      </c>
      <c r="C171" s="171" t="s">
        <v>107</v>
      </c>
      <c r="D171" s="384"/>
      <c r="E171" s="220"/>
      <c r="F171" s="177">
        <f>F172</f>
        <v>1023.9</v>
      </c>
      <c r="G171" s="227"/>
      <c r="H171" s="228"/>
    </row>
    <row r="172" spans="1:8" s="143" customFormat="1" ht="109.5" customHeight="1">
      <c r="A172" s="367" t="str">
        <f>расходы2016!A313</f>
        <v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v>
      </c>
      <c r="B172" s="186">
        <v>990</v>
      </c>
      <c r="C172" s="129" t="s">
        <v>107</v>
      </c>
      <c r="D172" s="210" t="str">
        <f>расходы2016!D313</f>
        <v>4870000100</v>
      </c>
      <c r="E172" s="211"/>
      <c r="F172" s="145">
        <f>F173</f>
        <v>1023.9</v>
      </c>
      <c r="G172" s="230"/>
      <c r="H172" s="231"/>
    </row>
    <row r="173" spans="1:8" s="154" customFormat="1" ht="24.75" customHeight="1">
      <c r="A173" s="147" t="s">
        <v>146</v>
      </c>
      <c r="B173" s="185">
        <v>990</v>
      </c>
      <c r="C173" s="148" t="s">
        <v>107</v>
      </c>
      <c r="D173" s="212" t="str">
        <f>D172</f>
        <v>4870000100</v>
      </c>
      <c r="E173" s="148" t="s">
        <v>115</v>
      </c>
      <c r="F173" s="150">
        <f>F174</f>
        <v>1023.9</v>
      </c>
      <c r="G173" s="233"/>
      <c r="H173" s="234"/>
    </row>
    <row r="174" spans="1:8" s="154" customFormat="1" ht="36.75" customHeight="1">
      <c r="A174" s="147" t="s">
        <v>153</v>
      </c>
      <c r="B174" s="185">
        <v>990</v>
      </c>
      <c r="C174" s="148" t="s">
        <v>107</v>
      </c>
      <c r="D174" s="212" t="str">
        <f>D173</f>
        <v>4870000100</v>
      </c>
      <c r="E174" s="148" t="s">
        <v>136</v>
      </c>
      <c r="F174" s="150">
        <f>расходы2016!G315</f>
        <v>1023.9</v>
      </c>
      <c r="G174" s="233"/>
      <c r="H174" s="234"/>
    </row>
    <row r="175" spans="1:8" ht="21" customHeight="1">
      <c r="A175" s="207" t="s">
        <v>108</v>
      </c>
      <c r="B175" s="244">
        <v>990</v>
      </c>
      <c r="C175" s="217" t="s">
        <v>109</v>
      </c>
      <c r="D175" s="382"/>
      <c r="E175" s="235"/>
      <c r="F175" s="208">
        <f>F176</f>
        <v>23</v>
      </c>
      <c r="G175" s="225"/>
      <c r="H175" s="187"/>
    </row>
    <row r="176" spans="1:8" ht="21" customHeight="1">
      <c r="A176" s="135" t="s">
        <v>110</v>
      </c>
      <c r="B176" s="184">
        <v>990</v>
      </c>
      <c r="C176" s="219" t="s">
        <v>111</v>
      </c>
      <c r="D176" s="383"/>
      <c r="E176" s="220"/>
      <c r="F176" s="177">
        <f>F177</f>
        <v>23</v>
      </c>
      <c r="G176" s="225"/>
      <c r="H176" s="187"/>
    </row>
    <row r="177" spans="1:8" ht="54.75" customHeight="1">
      <c r="A177" s="368" t="str">
        <f>расходы2016!A321</f>
        <v>Опубликование муниципальных правовых актов и иной информации  органов местного самоуправления в средствах массовой информации</v>
      </c>
      <c r="B177" s="186">
        <v>990</v>
      </c>
      <c r="C177" s="213" t="s">
        <v>111</v>
      </c>
      <c r="D177" s="210" t="str">
        <f>расходы2016!D321</f>
        <v>4570000300</v>
      </c>
      <c r="E177" s="211"/>
      <c r="F177" s="145">
        <f>F178</f>
        <v>23</v>
      </c>
      <c r="G177" s="225"/>
      <c r="H177" s="187"/>
    </row>
    <row r="178" spans="1:6" s="154" customFormat="1" ht="25.5" customHeight="1">
      <c r="A178" s="147" t="s">
        <v>146</v>
      </c>
      <c r="B178" s="185">
        <v>990</v>
      </c>
      <c r="C178" s="212" t="s">
        <v>111</v>
      </c>
      <c r="D178" s="212" t="str">
        <f>D177</f>
        <v>4570000300</v>
      </c>
      <c r="E178" s="148" t="s">
        <v>115</v>
      </c>
      <c r="F178" s="150">
        <f>F179</f>
        <v>23</v>
      </c>
    </row>
    <row r="179" spans="1:6" s="154" customFormat="1" ht="35.25" customHeight="1">
      <c r="A179" s="147" t="s">
        <v>153</v>
      </c>
      <c r="B179" s="185">
        <v>990</v>
      </c>
      <c r="C179" s="212" t="s">
        <v>111</v>
      </c>
      <c r="D179" s="212" t="str">
        <f>D178</f>
        <v>4570000300</v>
      </c>
      <c r="E179" s="148" t="s">
        <v>136</v>
      </c>
      <c r="F179" s="150">
        <f>расходы2016!G323</f>
        <v>23</v>
      </c>
    </row>
    <row r="180" spans="1:6" ht="21.75" customHeight="1">
      <c r="A180" s="207" t="s">
        <v>112</v>
      </c>
      <c r="B180" s="244"/>
      <c r="C180" s="236"/>
      <c r="D180" s="387"/>
      <c r="E180" s="237"/>
      <c r="F180" s="208">
        <f>F8+F27</f>
        <v>23100.000000000004</v>
      </c>
    </row>
    <row r="181" spans="1:6" ht="3.75" customHeight="1">
      <c r="A181" s="238"/>
      <c r="B181" s="238"/>
      <c r="C181" s="239"/>
      <c r="D181" s="239"/>
      <c r="E181" s="239"/>
      <c r="F181" s="240"/>
    </row>
    <row r="182" spans="1:6" ht="37.5" customHeight="1">
      <c r="A182" s="406"/>
      <c r="B182" s="406"/>
      <c r="C182" s="406"/>
      <c r="D182" s="406"/>
      <c r="E182" s="406"/>
      <c r="F182" s="406"/>
    </row>
    <row r="183" spans="1:6" ht="13.5" customHeight="1">
      <c r="A183" s="400"/>
      <c r="B183" s="400"/>
      <c r="C183" s="400"/>
      <c r="D183" s="400"/>
      <c r="E183" s="400"/>
      <c r="F183" s="400"/>
    </row>
  </sheetData>
  <sheetProtection/>
  <mergeCells count="13">
    <mergeCell ref="A183:F183"/>
    <mergeCell ref="A6:A7"/>
    <mergeCell ref="B6:B7"/>
    <mergeCell ref="C6:C7"/>
    <mergeCell ref="F6:F7"/>
    <mergeCell ref="D6:D7"/>
    <mergeCell ref="E6:E7"/>
    <mergeCell ref="A182:F182"/>
    <mergeCell ref="A4:F4"/>
    <mergeCell ref="A5:F5"/>
    <mergeCell ref="A3:F3"/>
    <mergeCell ref="A1:F1"/>
    <mergeCell ref="A2:F2"/>
  </mergeCells>
  <printOptions horizontalCentered="1"/>
  <pageMargins left="0.7480314960629921" right="0.3937007874015748" top="0.5905511811023623" bottom="0.5118110236220472" header="0.5118110236220472" footer="0.5118110236220472"/>
  <pageSetup fitToWidth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2015-10-22T14:06:51Z</cp:lastPrinted>
  <dcterms:created xsi:type="dcterms:W3CDTF">2012-11-14T07:04:28Z</dcterms:created>
  <dcterms:modified xsi:type="dcterms:W3CDTF">2015-11-17T06:58:02Z</dcterms:modified>
  <cp:category/>
  <cp:version/>
  <cp:contentType/>
  <cp:contentStatus/>
</cp:coreProperties>
</file>